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tabRatio="650" activeTab="1"/>
  </bookViews>
  <sheets>
    <sheet name="分类汇总表" sheetId="13" r:id="rId1"/>
    <sheet name="年度计划  (2)" sheetId="15" r:id="rId2"/>
  </sheets>
  <definedNames>
    <definedName name="_xlnm._FilterDatabase" localSheetId="1" hidden="1">'年度计划  (2)'!$A$6:$AB$62</definedName>
    <definedName name="_xlnm.Print_Titles" localSheetId="1">'年度计划  (2)'!$3:$7</definedName>
    <definedName name="_xlnm.Print_Area" localSheetId="1">'年度计划  (2)'!$A$1:$AB$62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<sst xmlns="http://schemas.openxmlformats.org/spreadsheetml/2006/main" count="764" uniqueCount="349">
  <si>
    <t>2024年项目年度计划分类表</t>
  </si>
  <si>
    <t>截止时间：2023年11月18日</t>
  </si>
  <si>
    <t xml:space="preserve">单位：个、万元 </t>
  </si>
  <si>
    <t>县市</t>
  </si>
  <si>
    <t>项目个数</t>
  </si>
  <si>
    <t>资金规模（万元）</t>
  </si>
  <si>
    <t>项目类别</t>
  </si>
  <si>
    <t>续建项目个数</t>
  </si>
  <si>
    <t>续建资金规模</t>
  </si>
  <si>
    <t>产业发展类项目个数</t>
  </si>
  <si>
    <t>资金</t>
  </si>
  <si>
    <t>占比</t>
  </si>
  <si>
    <t>就业类项目个数</t>
  </si>
  <si>
    <t>乡村建设类</t>
  </si>
  <si>
    <t>易地搬迁后扶类</t>
  </si>
  <si>
    <t>巩固拓展脱贫攻坚成果类</t>
  </si>
  <si>
    <t>其他类</t>
  </si>
  <si>
    <t>合计</t>
  </si>
  <si>
    <t>皮山县</t>
  </si>
  <si>
    <t>墨玉县</t>
  </si>
  <si>
    <t>和田县</t>
  </si>
  <si>
    <t>洛浦县</t>
  </si>
  <si>
    <t>策勒县</t>
  </si>
  <si>
    <t>于田县</t>
  </si>
  <si>
    <t>民丰县</t>
  </si>
  <si>
    <t>和田市</t>
  </si>
  <si>
    <t>洛浦县2024年巩固拓展脱贫攻坚成果和乡村振兴年度计划项目库</t>
  </si>
  <si>
    <t>填报时间：2023年11月18日</t>
  </si>
  <si>
    <t>序号</t>
  </si>
  <si>
    <t>项目库编号</t>
  </si>
  <si>
    <t>项目名称</t>
  </si>
  <si>
    <t>建设性质（新建、续建、改扩建）</t>
  </si>
  <si>
    <t>建设起至期限</t>
  </si>
  <si>
    <t>实施地点</t>
  </si>
  <si>
    <t>主要建设任务</t>
  </si>
  <si>
    <t>建设单位</t>
  </si>
  <si>
    <t>建设规模</t>
  </si>
  <si>
    <t>资金来源</t>
  </si>
  <si>
    <t>县市实施单位</t>
  </si>
  <si>
    <t>项目主管部门</t>
  </si>
  <si>
    <t>责任人</t>
  </si>
  <si>
    <t>其中</t>
  </si>
  <si>
    <t>绩效目标</t>
  </si>
  <si>
    <t>备注</t>
  </si>
  <si>
    <t>项目总投资</t>
  </si>
  <si>
    <t>政府投资（衔接资金）</t>
  </si>
  <si>
    <t>计划安排其他政府投资</t>
  </si>
  <si>
    <t>企业投资</t>
  </si>
  <si>
    <t>小计</t>
  </si>
  <si>
    <t>截止2023年年底前已安排资金</t>
  </si>
  <si>
    <t>2024年计划安排资金合计</t>
  </si>
  <si>
    <t>2024年计划安排资金</t>
  </si>
  <si>
    <t>计划安排中央衔接补助资金</t>
  </si>
  <si>
    <t>计划安排自治区衔接补助资金</t>
  </si>
  <si>
    <t>计划安排地方政府债券资金</t>
  </si>
  <si>
    <t>计划安排地、县配套资金</t>
  </si>
  <si>
    <t>合计55个项目</t>
  </si>
  <si>
    <t>2023-653224-0094</t>
  </si>
  <si>
    <t>和田地区洛浦县东、西片区供水保障工程（三期）</t>
  </si>
  <si>
    <t>续建</t>
  </si>
  <si>
    <t>2023.05-2024.07</t>
  </si>
  <si>
    <t>改造供水配水管网331.81公里及配套附属工程。</t>
  </si>
  <si>
    <t>公里</t>
  </si>
  <si>
    <t>中央衔接资金</t>
  </si>
  <si>
    <t>洛浦县水利局</t>
  </si>
  <si>
    <t>罗志</t>
  </si>
  <si>
    <t>通过改造供水管网331.81公里，对给水系统进行整合优化，从根本上解决供水规模偏小、管网漏损率较高等问题，进一步提高供水保障能力。</t>
  </si>
  <si>
    <t>2024-653224-0029</t>
  </si>
  <si>
    <t>洛浦县2024年低氟边销茶入户项目</t>
  </si>
  <si>
    <t>产业发展类</t>
  </si>
  <si>
    <t>新建</t>
  </si>
  <si>
    <t>2024.03-2024.07</t>
  </si>
  <si>
    <t>洛浦县布亚乡、杭桂镇、多鲁镇、洛浦镇、街道办事处</t>
  </si>
  <si>
    <t>采购低氟边销茶，以慰问等方式发放给布亚乡、杭桂镇、多鲁镇、洛浦镇、街道办事处困难群众14532户，按照2公斤/户的标准发放,共采购29064公斤低氟茶。</t>
  </si>
  <si>
    <t>户</t>
  </si>
  <si>
    <t>中共洛浦县委统战部</t>
  </si>
  <si>
    <t>洛浦县民宗委</t>
  </si>
  <si>
    <t>卢新松</t>
  </si>
  <si>
    <t>大力推广低氟边销茶，倡导“健康饮茶”“送茶入户”，遏制饮茶型地氟病的蔓延；以慰问等方式向布亚乡2650户、杭桂镇5462户、多鲁镇4256户、洛浦镇1680户、街道办事处304户，共14352户发放低氟边销茶，2公斤/户，共采购28704公斤低氟茶。</t>
  </si>
  <si>
    <t>2024-653224-0031</t>
  </si>
  <si>
    <t>洛浦县2024年林果提质增效项目</t>
  </si>
  <si>
    <t>2024.01-2024.12</t>
  </si>
  <si>
    <t>洛浦县布亚乡、恰尔巴格镇、山普鲁镇、纳瓦乡、杭桂镇、多鲁镇、洛浦镇、拜什托格拉克乡、阿其克乡</t>
  </si>
  <si>
    <t>在洛浦县境内对1万亩经济林进行提质增效，每亩补助800元，主要建设内容为：按照标准化示范基地建设要求，进行嫁接、修剪、有害生物防治等技术服务以及林果生产机械设备购置和生物肥料购置等。</t>
  </si>
  <si>
    <t>万亩</t>
  </si>
  <si>
    <t>洛浦县林业和草原局</t>
  </si>
  <si>
    <t>洛浦县林草局</t>
  </si>
  <si>
    <t>吐送江· 阿卜杜拉</t>
  </si>
  <si>
    <t>该项目的实施，通过对1万亩经济林进行提质增效，提高林果品质，增加林果产量，助力农户增收。</t>
  </si>
  <si>
    <t>2024-653224-0039</t>
  </si>
  <si>
    <t>洛浦县2024年脱贫人口（含监测对象）公益性岗位补助项目</t>
  </si>
  <si>
    <t>就业类</t>
  </si>
  <si>
    <t>洛浦县2024年脱贫人口（含监测户）公共服务岗位补助项目实施对象为洛浦县脱贫人口（含监测户）内聘用的保安、保洁、动物防疫员、后勤人员、专职联防、洛浦县公安系统辅警、教育系统保育员和厨师、全县各村（社区）就业专干等就业岗位，共计3450人。</t>
  </si>
  <si>
    <t>人</t>
  </si>
  <si>
    <t>自治区衔接资金</t>
  </si>
  <si>
    <t>洛浦县人社局</t>
  </si>
  <si>
    <t>柔孜艾力·图尔荪</t>
  </si>
  <si>
    <t>带动从事公益性岗位中的脱贫人口（含监测对象）1476人就业创业增收。</t>
  </si>
  <si>
    <t>2024-653224-0040</t>
  </si>
  <si>
    <t>洛浦县2024年项目管理费</t>
  </si>
  <si>
    <t>按照衔接资金管理费使用要求列支，主要用于项目前期设计、评审、招标、监理以及验收等与项目管理相关的支出。</t>
  </si>
  <si>
    <t>洛浦县乡村振兴局</t>
  </si>
  <si>
    <t>李雪豹</t>
  </si>
  <si>
    <t>按照衔接资金项目管理费使用要求列支，主要用于项目前期设计、评审、招标、监理以及验收等与项目管理相关的支出。</t>
  </si>
  <si>
    <t>2024-653224-0041</t>
  </si>
  <si>
    <t>洛浦县2024年小额贷款贴息项目</t>
  </si>
  <si>
    <t>用于全县申请脱贫人口小额贷款贴息，申请人员是全县建档立卡脱贫人口、监测人口，贴息利率按照金融机构发放脱贫人口小额贷款时利率，</t>
  </si>
  <si>
    <t>万户</t>
  </si>
  <si>
    <t>用于全县1.8万户脱贫人口、监测人口小额信贷贴息资金。</t>
  </si>
  <si>
    <t>2024-653224-0038</t>
  </si>
  <si>
    <t>洛浦县2024年雨露计划资助项目</t>
  </si>
  <si>
    <t>资助我县6700名原建档立卡已脱贫、“三类户”家庭接受中等职业教育（含普通中专、成人中专、职业高中、技工院校）、高等职业教育应往届大中专学生，按照3000元/生/学年的资助标准进行资助。</t>
  </si>
  <si>
    <t>洛浦县教育局</t>
  </si>
  <si>
    <t>赵华</t>
  </si>
  <si>
    <t>为进一步巩固和拓展脱贫成果，在过渡期内保持学生资助力度总体稳定，对6700名建档立卡已脱贫、“三类户”家庭子女接受中等职业教育、高等职业教育应往届大中专学生予以补助。</t>
  </si>
  <si>
    <t>2024-653224-0021</t>
  </si>
  <si>
    <t>洛浦县阿其克乡喀勒台拜勒村污水治理项目</t>
  </si>
  <si>
    <t>洛浦县阿其克乡喀勒台拜勒村</t>
  </si>
  <si>
    <t>新建DN200聚乙烯双壁波纹管3.5公里，采用10吨、15吨两个型号污水治理设备。</t>
  </si>
  <si>
    <t>洛浦县阿其克乡人民政府</t>
  </si>
  <si>
    <t>和田地区生态环境局洛浦县分局</t>
  </si>
  <si>
    <t>木特力甫·阿不都艾尼</t>
  </si>
  <si>
    <t>通过农村污水处理，着力改善全村83户279人农户人居环境及生活污水处理，全面提高农村居民生活质量及幸福感。</t>
  </si>
  <si>
    <t>2024-653224-0012</t>
  </si>
  <si>
    <t>洛浦县拜什托格拉克乡、多鲁镇农村道路建设项目</t>
  </si>
  <si>
    <t>洛浦县拜什托格拉克乡、多鲁镇</t>
  </si>
  <si>
    <t>道路全长26.7公里，公路等级为四级公路，主要建设内容包括：路基路面、桥涵及交通安全附属工程等</t>
  </si>
  <si>
    <t>洛浦县交通局</t>
  </si>
  <si>
    <t>张建</t>
  </si>
  <si>
    <t>项目建成后，能强化产业融合，推进“四好农村路”与现代农业、乡村旅游、特色资源等产业融合发展，改善当地交通基础设施，助力巩固脱贫攻坚，优化产业就业，推进乡村振兴。并且能进一步完善农村公路网络体系建设。该项目建设后受益人口1402户5833人；</t>
  </si>
  <si>
    <t>2024-653224-0024</t>
  </si>
  <si>
    <t>洛浦县拜什托格拉克乡二分干渠防渗渠建设项目</t>
  </si>
  <si>
    <t>改扩建</t>
  </si>
  <si>
    <t>洛浦县拜什托格拉克乡</t>
  </si>
  <si>
    <t>防渗改造渠道长度5.50公里,配套建筑物20座。灌溉面积0.70万亩，设计流量5.0～12.0m³/s。</t>
  </si>
  <si>
    <t>项目建成后，保障控制灌溉面积不低于0.70万亩，改善我县灌溉能力，提升农作物产量，增加农民收入</t>
  </si>
  <si>
    <t>2024-653224-0025</t>
  </si>
  <si>
    <t>洛浦县拜什托格拉克乡亚阔恰村等2个村防渗渠建设项目</t>
  </si>
  <si>
    <t>洛浦县拜什托格拉克乡亚阔恰村，拜什托格拉克村</t>
  </si>
  <si>
    <t>防渗改造渠道长度7.30公里,配套建筑物25座。灌溉面积0.48万亩，设计流量1.0～1.3m³/s。</t>
  </si>
  <si>
    <t>项目建成后，保障控制灌溉面积不低于0.48万亩，改善我县灌溉能力，提升农作物产量，增加农民收入</t>
  </si>
  <si>
    <t>2024-653224-0003</t>
  </si>
  <si>
    <t>洛浦县拜什托格拉克乡依力库都克村等2个村农村生活污水治理项目</t>
  </si>
  <si>
    <t>新建排水主管道11927米，其中DN300管道9314米，UPVC DN100管道2613米，新建排水检查井323座，排泥井5座，消能井1座，配套井盖和安全网等附属，路面拆除恢复16765平方米。</t>
  </si>
  <si>
    <t>洛浦县拜什托格拉克乡人民政府</t>
  </si>
  <si>
    <t>乃比江·杰力力</t>
  </si>
  <si>
    <t>改善人居环境，改善农村居民污水排放条件，助力乡村振兴。</t>
  </si>
  <si>
    <t>2024-653224-0022</t>
  </si>
  <si>
    <t>洛浦县布亚乡库玛提村支渠防渗建设项目</t>
  </si>
  <si>
    <t>洛浦县布亚乡库玛提村</t>
  </si>
  <si>
    <t>防渗改造渠道长度4.58公里,配套建筑物22座。灌溉面积0.50万亩，设计流量1.2～1.5m³/s。</t>
  </si>
  <si>
    <t>项目建成后，保障控制灌溉面积不低于0.50万亩，改善我县灌溉能力，提升农作物产量，增加农民收入。</t>
  </si>
  <si>
    <t>2024-653224-0027</t>
  </si>
  <si>
    <t>洛浦县多鲁镇塘玛合尼村等3个村支渠防渗建设项目</t>
  </si>
  <si>
    <t>洛浦县多鲁镇塘玛合尼村、塔尕其村、肖尔阔太克村</t>
  </si>
  <si>
    <t>防渗改造渠道长度6.791km,配套建筑物86座。设计流量1.0-1.5m³/s。灌溉面积0.38万亩。</t>
  </si>
  <si>
    <t>项目建成后，保障控制灌溉面积不低于0.637万亩，改善我县灌溉能力，提升农作物产量，增加农民收入</t>
  </si>
  <si>
    <t>2024-653224-0011</t>
  </si>
  <si>
    <t>洛浦县多鲁镇主干道美丽乡村建设-公共照明项目</t>
  </si>
  <si>
    <t>2024.03-2024.06</t>
  </si>
  <si>
    <t>洛浦县多鲁镇</t>
  </si>
  <si>
    <t>多鲁镇主乡村干道路35km公共照明，采购Led太阳能路灯1160盏，灯杆高度7米，灯头功率100W。 地点：洛浦县多鲁镇主干道，巴什艾日克村卡点-塔吾尕孜村闸口12公里，尧勒其库勒村-光明村6公里，塔合塔克瑞克村-库都克艾日克村7公里，布格拉库木村辖区10公里，总计35公里。</t>
  </si>
  <si>
    <t>盏</t>
  </si>
  <si>
    <t>洛浦县多鲁镇人民政府</t>
  </si>
  <si>
    <t>麦提喀斯木·伊敏托合提</t>
  </si>
  <si>
    <t>亮化乡镇夜间道路，改善公共环境照明，方便旅客及居民出行安全，提高乡村基础设施建设，减少二氧化碳排放量。</t>
  </si>
  <si>
    <t>2024-653224-0006</t>
  </si>
  <si>
    <t>洛浦县杭桂镇热合曼普尔村等2个村农村生活污水治理项目</t>
  </si>
  <si>
    <t>洛浦县杭桂镇热合曼普尔村、幸福村</t>
  </si>
  <si>
    <t>新建排水管道长度19.00km，其中de400排水管道（S2级,环刚度不小于8KN/㎡）长度5.54km，de400排水管道（S2级,环刚度不小于16KN/㎡）长度2.05km，de315排水管道（S2级,环刚度不小于8KN/㎡）长度10.98km，de300II级钢筋混凝土管0.22km，de400II级钢筋混凝土管0.21km，新建UPVC-De110支管9.33km，新建污水检查井658座，沉泥井19座，一体化提升泵站1座，30立方米钢筋混凝土化粪池1座，道路恢复面积34200.00平方米</t>
  </si>
  <si>
    <t>洛浦县杭桂镇人民政府</t>
  </si>
  <si>
    <t>托力木·贾纳尔</t>
  </si>
  <si>
    <t>项目建成后可以实现污水无害化处理，带动热合曼普尔村、幸福村2个村618户受益，改善乡村人居环境，为巩固拓展脱贫攻坚成果和乡村振兴有效衔接奠定基础。</t>
  </si>
  <si>
    <t>2024-653224-0007</t>
  </si>
  <si>
    <t>洛浦县杭桂镇托万皮切克其村等2个村农村生活污水治理项目</t>
  </si>
  <si>
    <t>洛浦县杭桂镇托万皮切克其村、塔盘村</t>
  </si>
  <si>
    <t>新建排水管道长度 12.30km，其中 de400 排水管道（S2 级,
环刚度不小于 8KN/㎡）长度 3.1km，de400 排水管道（S2 级,环刚度不小于 16KN/㎡）长度 0.5km，de315 排水管道（S2 级,环刚度不小于8KN/㎡）长度 8.4km，de300II 级钢筋混凝土管 0.1km，de400II 级钢筋混凝土管 0.2km，新建 UPVC-De110 支管 5.94km，新建污水检查井422 座，沉泥井 19 座，道路恢复面积 22140.00 平方米</t>
  </si>
  <si>
    <t>项目建成后可以实现污水无害化处理，带动托万皮切克其村、塔盘村1474户受益，改善乡村人居环境，为巩固拓展脱贫攻坚成果和乡村振兴有效衔接奠定基础。</t>
  </si>
  <si>
    <t>2024-653224-0010</t>
  </si>
  <si>
    <t>洛浦县杭桂镇主干道美丽乡村建设-公共照明项目</t>
  </si>
  <si>
    <t>洛浦县杭桂镇</t>
  </si>
  <si>
    <t>杭桂镇乡村道路42.3km公共照明，采购Led太阳能路灯1300盏，灯杆高度7米，灯头功率100W。地点：热合曼普尔村闸口-杭桂镇公路5.3Km，杭桂镇其力盖加依村委会路口-霍热孜艾日克村委会路口19.4Km.六闸口-托库孜喀勒拉村5.8Km，五闸口-兴隆村3.4Km,库木巴格村委会路口-阿尔克吾斯塘村路口6.1Km,杭桂-多鲁公路（杭桂区域段）2.3Km。</t>
  </si>
  <si>
    <t>亮化乡镇夜间道路，改善公共环境照明，方便旅客及辖区42个村居民出行安全，提高乡村基础设施建设，减少二氧化碳排放量，同步营造铸生中华民族共同体意识氛围，促进各民族交往交流交融，宣传我县特色手工纺织产品艾德莱斯。</t>
  </si>
  <si>
    <t>洛浦县2024年劳动力外出转移就业一次性交通补助项目</t>
  </si>
  <si>
    <t>对洛浦县有组织、自发到区内其他地州、疆外其他省(市）稳定就业在3个月以上的脱贫人口、监测对象进行一次性交通补助，每年可享受一次补助政策。对转移到区内其他地州稳定就业 了个月以上的给子一次性补助 300 元/人，转移到疆外省（市）稳定就业 3个月以上的给子一次性补助700元/人。</t>
  </si>
  <si>
    <t>对转移到区内其他地州稳定就业3个月以上的给子一次性补助300元/人，转移到疆
外省（市）稳定就业3个月以上的给子一次性补助700元/人。标目标2：项目实施后有利于促进稳定就业增收，促进巩固脱贫攻坚，有利于维护社会稳定和长治久安。</t>
  </si>
  <si>
    <t>2024-653224-0005</t>
  </si>
  <si>
    <t>洛浦县洛浦镇阿恰勒村、幸福村污水处理项目</t>
  </si>
  <si>
    <t>洛浦县洛浦镇阿恰勒村、幸福村</t>
  </si>
  <si>
    <t>新建排水管网共计22.643公里，其中：污水管道DN300长度19.015公里；压力排水管DN200长度2.945公里；压力排水管DN150长度0.683公里；污水检查井833座；压力管井24座；路面破坏拆除及恢复44.525公里（沥青混凝土路面）；污水提升泵站（小）3座；入户排水管DN110长度6.670公里。</t>
  </si>
  <si>
    <t>洛浦县洛浦镇人民政府</t>
  </si>
  <si>
    <t>亚森·艾尼</t>
  </si>
  <si>
    <t>通过农村污水处理，着力改善农村人居环境和卫生状况，努力提高农民生活质量。可以解决660户2486人排放污水的问题。</t>
  </si>
  <si>
    <t>2023-653224-0051</t>
  </si>
  <si>
    <t>洛浦县洛浦镇北片区污水处理厂建设工程</t>
  </si>
  <si>
    <t>洛浦县洛浦镇</t>
  </si>
  <si>
    <t>将现状规模10000立方米/日的污水处理厂扩容至规模25000立方米/日，新建预处理车间一座，新建AAO池一座，二沉池一座，中间水池一座，深度处理车间一座及改造现状污泥脱水车间。</t>
  </si>
  <si>
    <t>座</t>
  </si>
  <si>
    <t>通过农村污水处理，着力改善农村人居环境和卫生状况，努力提高农民生活质量.。</t>
  </si>
  <si>
    <t>2024-653224-0048</t>
  </si>
  <si>
    <t>洛浦县洛浦镇多鲁吐格曼贝希村污水处理项目</t>
  </si>
  <si>
    <t>2024.03-2024.08</t>
  </si>
  <si>
    <t>洛浦县洛浦镇多鲁吐格曼贝希村</t>
  </si>
  <si>
    <t>排水工程主管道DN300排水管网为8.62公里，DN200压力排水管1.864公里，DN110排水管网为2.896公里，预制混凝土井432座；路面破坏拆除及恢复面积26940平方米；成品污水提升泵站二座（直径2000mm，高度5800mm，HMPP高模量聚丙烯，三层缠绕工艺，厚度≥50mm。）</t>
  </si>
  <si>
    <t>通过农村污水处理，着力改善农村人居环境和卫生状况，努力提高农民生活质量。可以解决洛浦镇多鲁吐格曼贝希村383户1661人排放污水的问题。</t>
  </si>
  <si>
    <t>2024-653224-0054</t>
  </si>
  <si>
    <t>洛浦县洛浦镇克尔喀什村等3个村农村生活污水治理工程</t>
  </si>
  <si>
    <t>洛浦县洛浦镇克尔喀什村、东方红新村、恰帕勒兰干村</t>
  </si>
  <si>
    <t>新建重力流排水管道21.634公里，管道材质为S8级HDPE双壁波纹管，其中DN200管道2.51公里，DN315管道12.379公里，DN400管道6.745公里；新建排水支管12.075公里，采用dn110mmUPVC排水管；新建装配式钢筋砼圆形排水检查井D1200mm821座，其中沉淀井（沉泥深度H=0.5m）123座；拆除及恢复路面38941平方米（其中沥青路面35047平方米，拆除及恢复砼路面3894平方米），穿越灌渠475处。新建污水提升泵站2座，新建PE压力排水管道dn110长度1835米，dn90长度314米；新建回用水管道dn110长度815米，dn63长度140米，新建排气阀井3座，排泥阀井及排泥湿井3座，新建压力检查井4座，绿化回用水闸阀井16座；新建玻璃钢化粪池7座，其中有效容积12立方米的5座，20立方米的1座，30立方米的1座；新建厌氧+人工湿地污水处理站1座，处理能力225m3/d。</t>
  </si>
  <si>
    <t>通过农村污水处理，着力改善农村人居环境和卫生状况，努力提高农民生活质量。解决洛浦镇克尔喀什村、东方红新村、恰帕勒兰干村等4个村3381人，805户的污水排放问题。</t>
  </si>
  <si>
    <t>2024-653224-0004</t>
  </si>
  <si>
    <t>洛浦县洛浦镇塔盘村污水处理项目</t>
  </si>
  <si>
    <t>洛浦县洛浦镇塔盘村</t>
  </si>
  <si>
    <t>排水工程主管道DN300排水管网6.055公里、DN150排水管网63米，管材采用HDPE双壁波纹管，管壁环刚度≥8KN/m2，接口采用承插式柔性橡胶圈接口，DN110排水管网1620米、DN500钢筋砼套管7米；钢筋砼污水井225座；路面破坏拆除及恢复面积15295平方米；成品污水提升泵站一座（直径2000mm，高度5100mm，HMPP高模量聚丙烯，三层缠绕工艺，厚度≥50mm。）</t>
  </si>
  <si>
    <t>通过农村污水处理，着力改善农村人居环境和卫生状况，努力提高农民生活质量。可以解决164户604人排放污水的问题。</t>
  </si>
  <si>
    <t>2024-653224-0032</t>
  </si>
  <si>
    <t>洛浦县纳瓦乡“五小庭院”经济奖补项目</t>
  </si>
  <si>
    <t>洛浦县纳瓦乡</t>
  </si>
  <si>
    <t>对纳瓦乡人均收入低于1万元以下111户脱贫户监测户大力发展“五小”庭院经济模式（即庭院小畜禽、庭院小菜园、庭院小果园、庭院小作坊），进行先建后补，每户补助2万元。</t>
  </si>
  <si>
    <t>洛浦县纳瓦乡人民政府</t>
  </si>
  <si>
    <t>洛浦县农业农村局</t>
  </si>
  <si>
    <t>帕提古丽·阿布都拉</t>
  </si>
  <si>
    <t>通过大力发展庭院经济，一是可以有效改善群众生存环境；二是结合群众自生庭院经济发展特长，宜农则农、宜商则商，发展庭院经济，增加111户群众经济收入,带动群众年经济收入不低于3000元。</t>
  </si>
  <si>
    <t>2024-653224-0042</t>
  </si>
  <si>
    <t>洛浦县2024年农村公路日常护管员项目</t>
  </si>
  <si>
    <t>为全县950名护路员发放劳务补助。</t>
  </si>
  <si>
    <t>通过护路员解决950个岗位，每人每年补助1.2万元。</t>
  </si>
  <si>
    <t>2024-653224-0013</t>
  </si>
  <si>
    <t>洛浦县恰尔巴格镇、布亚乡农村道路改建工程</t>
  </si>
  <si>
    <t>洛浦县恰尔巴格镇、布亚乡</t>
  </si>
  <si>
    <t>道路全长19.2公里，公路等级为四级公路，主要建设内容包括：路基路面、桥涵及交通安全附属工程等</t>
  </si>
  <si>
    <t>项目建成后，能更好地满足农村人民群众安全、经济、便捷出行需求，提升农村物流服务水平，改善当地交通基础设施，助力巩固脱贫攻坚，优化产业就业，推进乡村振兴，积极带动经济发展。该项目建设后受益人口1204户4891人。</t>
  </si>
  <si>
    <t>2024-653224-0026</t>
  </si>
  <si>
    <t>洛浦县恰尔巴格镇巴什格加村等4个村防渗渠建设项目</t>
  </si>
  <si>
    <t>洛浦县恰尔巴格镇：巴什格加村、阿亚格格加村、加依托格拉克村 、格加喀尔克村</t>
  </si>
  <si>
    <t>防渗改建渠道11条，总长为 7.28km，配套渠系建筑物97座，其中节制分水闸 67座、盖板涵 16 座,圆管涵 13 座，跌水1座。</t>
  </si>
  <si>
    <t>项目建成后，保障控制灌溉面积不低于0.525万亩，改善我县灌溉能力，提升农作物产量，增加农民收入</t>
  </si>
  <si>
    <t>2024-653224-0030</t>
  </si>
  <si>
    <t>洛浦县恰尔巴格镇古勒巴格村农资贸易市场建设项目</t>
  </si>
  <si>
    <t>洛浦县恰尔巴格镇古勒巴格村</t>
  </si>
  <si>
    <t>恰尔巴格镇古勒巴格村新建农资贸易市场一座，包含门面房1栋，建筑面积600㎡，地上两层、框架结构，硬化农资销售场地面积900㎡，均包括配套水电暖消防等附属设施建设；</t>
  </si>
  <si>
    <t>洛浦县恰尔巴格镇人民政府</t>
  </si>
  <si>
    <t>伊明托乎提·艾合麦提</t>
  </si>
  <si>
    <t>项目建成后，资产归恰尔巴格镇古勒巴格村，以租赁的方式运行，租金主要用于壮大村集体经济，年租赁不低于5.2万元，可解决就业岗位8个，就业人员年工资性收入不低于2.4万元/人，共增加就业人员工资性收入19.2万元/年，预计综合收益可达24.2万元。</t>
  </si>
  <si>
    <t>2024-653224-0020</t>
  </si>
  <si>
    <t>洛浦县恰尔巴格镇库库买提村污水治理项目</t>
  </si>
  <si>
    <t>洛浦县恰尔巴格镇库库买提村</t>
  </si>
  <si>
    <t>新建重力流排水管道9.619公里，管道材质为S8级HDPE双壁波纹管，其中DN315管道8.641公里，DN400管道0.978公里；新建排水支管4.875公里，采用dn110mmUPVC排水管；新建装配式钢筋砼圆形排水检查井D1200mm330座，其中沉淀井（沉泥深度H=0.5米）22座；拆除及恢复路面18145平方米（其中沥青路面17238平方米，拆除及恢复砼路面907平方米，穿越灌渠100处；新建一体化提升泵站1座，设计能力Q=47m3/d，Φ3.0×10.0m，新建PE压力排水管道DN110长度650米，新建排气阀井、排泥阀井及排泥湿井各1座，新建压力检查井2座；新建玻璃钢化粪池3座，其中有效容积12立方米的2座，16立方米的1座；新建污水处理站1座，处理能力100m³/d。</t>
  </si>
  <si>
    <t>依明托乎提·艾合麦提</t>
  </si>
  <si>
    <t>通过农村污水处理，着力改善农村人居环境和卫生状况，努力提高农民生活质量。可以解决1个村排放污水的问题，每年可削减COD总有机物10.5吨，氨氮1.1吨。</t>
  </si>
  <si>
    <t>2024-653224-0036</t>
  </si>
  <si>
    <t>洛浦县恰尔巴格镇总干渠防渗改造建设项目（上段）</t>
  </si>
  <si>
    <t>2024.08-2024.11</t>
  </si>
  <si>
    <t>洛浦县恰尔巴格镇</t>
  </si>
  <si>
    <t>修建2.85公里渠道及2座节制分水闸、4座桥。共灌溉面积7.80万亩，设计流量8.0m³/s。</t>
  </si>
  <si>
    <t>项目建成后，改善恰尔巴格镇灌溉能力，共灌溉面积7.80万亩，提升农作物产量，增加农民收入。</t>
  </si>
  <si>
    <t>2024-653224-0037</t>
  </si>
  <si>
    <t>洛浦县恰尔巴格镇总干渠防渗改造建设项目（下段）</t>
  </si>
  <si>
    <t>修建2.93公里渠道及3座节制分水闸、3座桥。共灌溉面积7.80万亩，设计流量8.0m³/s。</t>
  </si>
  <si>
    <t>2024-653224-0014</t>
  </si>
  <si>
    <t>洛浦县山普鲁镇、纳瓦乡农村道路改建工程</t>
  </si>
  <si>
    <t>洛浦县山普鲁镇、纳瓦乡</t>
  </si>
  <si>
    <t>道路全长13.5公里，公路等级为四级公路，主要建设内容包括：路基路面、桥涵及交通安全附属工程等</t>
  </si>
  <si>
    <t>项目建成后，能促进完善通村畅乡、客车到村、安全便捷的交通运输网络，改善当地交通基础设施，助力巩固脱贫攻坚，优化产业就业，推进乡村振兴，不仅能极大地改善农牧民群众的出行条件，更能为县域社会经济发展奠定坚实的基础。该项目建设后受益人口922户3629人。</t>
  </si>
  <si>
    <t>2024-653224-0047</t>
  </si>
  <si>
    <t>洛浦县山普鲁镇喀拉克尔村等6个村农村污水治理项目</t>
  </si>
  <si>
    <t>洛浦县山普鲁镇喀拉克尔村、阿亚格比孜里村、欧吐拉比孜里村、巴什比孜里村、喀拉央塔克村、喀孜米勒克村</t>
  </si>
  <si>
    <t>新建d200-d300-d400排水主管道总长度43.03公里；新建的d150UPVC排水支管24.825公里；新建预制钢筋砼圆形排水检查井D1250mm1410座；拆除及恢复路面86060平方米。此项目污水处理工艺采取厌氧+人工实地生态系统模式。</t>
  </si>
  <si>
    <t>洛浦县山普鲁镇人民政府</t>
  </si>
  <si>
    <t>芒力科·艾赛提</t>
  </si>
  <si>
    <t>项目建成后可以有效解决水源地山普鲁镇喀拉克尔村、阿亚格比孜里村、欧吐拉比孜里村、巴什比孜里村、喀拉央塔克村、喀孜米勒克村等6个村1655户7750人生活污水及粪便污水外排的问题，实现污水无害化处理，改善乡村人居环境，为巩固拓展脱贫攻坚成果和乡村振兴有效衔接奠定基础。</t>
  </si>
  <si>
    <t>2024-653224-0023</t>
  </si>
  <si>
    <t>洛浦县山普鲁镇三、四支渠防渗改造项目</t>
  </si>
  <si>
    <t>洛浦县山普鲁镇</t>
  </si>
  <si>
    <t>防渗改造支渠长度6.455公里,配套建筑物15座。灌溉面积0.62万亩，设计流量1.0～1.5m³/s。</t>
  </si>
  <si>
    <t>节水灌溉，保障控制灌溉面积不低于0.62万亩。提高农田基础设施和节水改造，降低成本，提高农业增收</t>
  </si>
  <si>
    <t>2024-653224-0018</t>
  </si>
  <si>
    <t>洛浦县食用菌补链、强链产业培育项目</t>
  </si>
  <si>
    <t>为已建成的1900座食用菌出菇棚配套净化车间和84座二级育菌培养棚恒温降温、通风等设备及附属设施配套。</t>
  </si>
  <si>
    <t>套</t>
  </si>
  <si>
    <t>玉苏普江·穆拉提</t>
  </si>
  <si>
    <t>项目建成后，产权归村委会所有，采取“企业+村委会+农户”的合作模式，通过将设备租赁的方式，按照政府投资（以审计决算为准）综合收益率不低于8%的标准来壮大村集体经济。</t>
  </si>
  <si>
    <t>洛浦县多鲁镇托勒尕什村等3个村盐碱地治理建设项目</t>
  </si>
  <si>
    <t>洛浦县多鲁镇托勒尕什村、托格拉艾日克村、喀瓦吐格曼贝西村</t>
  </si>
  <si>
    <t>盐碱地治理面积8640亩，1、排碱渠清淤15.25km，配套渠系建筑物。2、土壤改良8640亩（每亩增施有机肥2吨）。3、配套高效节水3900亩。4、土地碎片化治理500亩。</t>
  </si>
  <si>
    <t>亩</t>
  </si>
  <si>
    <t>通过对洛浦县多鲁镇15.25km排碱渠清淤，降低地下水位，保证项目区农田排水顺畅，改善洛浦县8640亩农田盐碱化问题，降低地下水位，改善灌区土壤盐渍化，提高农作物产量，增加当地低收入人群收入，为促进的经济发展创造良好的条件，巩固提升脱贫攻坚成果，为乡村振兴助力。</t>
  </si>
  <si>
    <t>洛浦县多鲁镇墩库孜来克村等3个村盐碱地治理建设项目</t>
  </si>
  <si>
    <t>洛浦县多鲁镇墩库孜来克村、色日克村、哈拉瓦普村</t>
  </si>
  <si>
    <t>盐碱地治理面积16150亩，1、排碱渠清淤25.36km，配套排碱渠建筑物。2、土壤改良16150亩（每亩增施有机肥1.5吨）3、配套高效节水3200亩。4、土地碎片化治理1800亩</t>
  </si>
  <si>
    <t>通过对洛浦县多鲁镇25.36km排碱渠清淤，降低地下水位，保证项目区农田排水顺畅，改善洛浦县16150亩农田盐碱化问题，降低地下水位，改善灌区土壤盐渍化，提高农作物产量，增加当地低收入人群收入，为促进的经济发展创造良好的条件，巩固提升脱贫攻坚成果，为乡村振兴助力。</t>
  </si>
  <si>
    <t>洛浦县洛浦镇、杭桂镇等2个乡镇盐碱地治理建设项目</t>
  </si>
  <si>
    <t>洛浦县洛浦镇、杭桂镇</t>
  </si>
  <si>
    <t>盐碱地治理14860亩，1、排碱渠清淤22.76km，配套排碱渠建筑物。2、土壤改良14860亩（每吨增施有机肥2吨）。3、配套高效节水面积2800亩。4、土地碎片化治理面积1500亩。</t>
  </si>
  <si>
    <t>通过对洛浦县洛浦镇、杭桂22.76km排碱渠清淤，降低地下水位，保证项目区农田排水顺畅，改善洛浦县14860亩农田盐碱化问题，降低地下水位，改善灌区土壤盐渍化，提高农作物产量，增加当地低收入人群收入，为促进的经济发展创造良好的条件，巩固提升脱贫攻坚成果，为乡村振兴助力。</t>
  </si>
  <si>
    <t>洛浦县新增机动用水用地建设项目-沉沙调蓄池建设工程</t>
  </si>
  <si>
    <t>2024.06-2024.11</t>
  </si>
  <si>
    <t>新建沉沙池两座，库容分别为6万立方米和4.5万立方米含泵站及配套设施。</t>
  </si>
  <si>
    <t>万立方米</t>
  </si>
  <si>
    <t>项目建成后，新增灌溉面积2.77万亩，改善我县灌溉能力，提升农作物产量，增加农民收入</t>
  </si>
  <si>
    <t>洛浦县多鲁镇墩库孜来克村等2个村2024年中央财政支、斗渠防渗改造以工代赈项目</t>
  </si>
  <si>
    <t>洛浦县多鲁镇墩库孜来克村</t>
  </si>
  <si>
    <t>防渗改建渠道3条，总长为 3.247km，配套渠系建筑 物 48 座，其中重建、新建水闸42座，交通桥6座。</t>
  </si>
  <si>
    <t>项目建成后，保障控制灌溉面积不低于0.40万亩，改善我县灌溉能力，提升农作物产量，增加农民收入</t>
  </si>
  <si>
    <t>和田地区洛浦县东、西片区供水保障工程（四期）</t>
  </si>
  <si>
    <t>供水片区共改造配水管网DN200~DN40PE聚乙烯管共143.80km，其中DN200PE管 306kmDN160PE管7.73km，DN110PE管12.42km，DN9OPE管 33.83kmDN63PE管86.75km。砖砌矩形阀门33座，砖砌矩形排水井7座，管道过支斗渠7座。</t>
  </si>
  <si>
    <t>通过改造供水管网152.55公里，对给水系统进行整合优化，从根本上解决供水规模偏小、管网漏损率较高等问题，进一步提高供水保障能力。</t>
  </si>
  <si>
    <t>洛浦县山普鲁镇2024年中央财政防护林水利配套以工代赈项目（一期）</t>
  </si>
  <si>
    <t>改建防渗渠道4条，总长度7.732公里，新建配套渠系建筑物3座，其中水闸1座、农桥1座、圆管涵1座。</t>
  </si>
  <si>
    <t>项目的建设可以改善项目区林带的灌溉条件，提高树木存活率，起到防风固沙、保护农田的作用。通过项目的实施预计可带动当地劳动力45人（其中：易地搬迁人数3人），发放劳务报酬76.97万元（占中央资金比例 20%），其中易地搬迁户发放1.2万元。</t>
  </si>
  <si>
    <t>洛浦县山普鲁镇2024年中央财政防护林水利配套以工代赈项目（二期）</t>
  </si>
  <si>
    <t>改建防渗渠道5条，总长度7.645公里，新建配套渠系建筑物 3座，其中水闸1座、圆管涵2座。</t>
  </si>
  <si>
    <t>项目的建设可以改善项目区林带的灌溉条件，提高树木存活率，起到防风固沙、保护农田的作用。通过项目的实施预计可带动当地劳动力45人（其中：易地搬迁人数3人），发放劳务报酬77.06万元（占中央资金比例 20%），其中易地搬迁户发放1.2万元。</t>
  </si>
  <si>
    <t>洛浦县山普鲁镇2024年中央财政防护林水利配套以工代赈项目（三期）</t>
  </si>
  <si>
    <t>改建防渗渠道4条，总长度7.726公里，新建配套渠系建筑物1座，为支渠上的节制分水闸。</t>
  </si>
  <si>
    <t>项目的建设可以改善项目区林带的灌溉条件，提高树木存活率，起到防风固沙、保护农田的作用。通过项目的实施预计可带动当地劳动力45人（其中：易地搬迁人数3人），发放劳务报酬77.04万元（占中央资金比例 20%），其中易地搬迁户发放1.2万元。</t>
  </si>
  <si>
    <t>洛浦县2024年山普鲁镇阔塔孜兰干村高效节水项目</t>
  </si>
  <si>
    <t>2024.04-2024.06</t>
  </si>
  <si>
    <t>洛浦县山普鲁镇阔塔孜兰干村土地平整500亩，进行田块整治、高效节水，系统灌溉，新建输电线路，并配套相关附属设施。</t>
  </si>
  <si>
    <t>项目的实施，可改善项目区灌溉条件，提高水资源利用率和土地利用率，防止水土流失，增强抗御自然灾害的能力，进一步改善生态环境和农业生产条件，使农田达到稳产、高产农田标准，使农业发展、农民增收，而且可带动林、牧、副、渔业发展，促进乡镇企业发展，增加农村富余劳力人口就业机会，带动农村经济发展，提高经济效益和人民生活水平，对社会稳定和维护安定团结，起到积极的推动作用。</t>
  </si>
  <si>
    <t>洛浦县2024年恰尔巴格镇高效节水项目</t>
  </si>
  <si>
    <t>洛浦县恰尔巴格镇玛丽艳新村</t>
  </si>
  <si>
    <t>洛浦县恰尔巴格镇玛丽艳新村土地平整700亩，进行田块整治、高效节水、系统灌溉，新建输电线路，并配套相关附属设施。</t>
  </si>
  <si>
    <t>洛浦县2024年洛浦镇阿恰勒村等7个村高效节水项目</t>
  </si>
  <si>
    <t>洛浦县洛浦镇阿恰勒村、博什坎村、幸福村、喀拉都外村、恰帕勒兰干村、巴什恰帕勒村、塔盘村</t>
  </si>
  <si>
    <t>实施高效节水面积9092亩，进行田块整治、高效节水，系统灌溉，新建输电线路，并配套相关附属设施。</t>
  </si>
  <si>
    <t>洛浦县杭桂镇“五小庭院”经济奖补项目</t>
  </si>
  <si>
    <t>洛浦县杭桂镇巴什艾克尼村</t>
  </si>
  <si>
    <t>对杭桂镇巴什艾克尼村120户农户利用房前屋后的闲置土地，大力发展庭院经济。新建圈舍30座，修缮圈舍40座，改建小菜窖23座，土地平整3372立方米，搭建葡萄架1284米，庭院小路硬化1575㎡，购买果树200颗，葡萄苗1543颗。</t>
  </si>
  <si>
    <t>发展庭院经济，改善人居环境，同时带动该120户庭院经济，实现部分劳动成果在家实现价值，助力乡村振兴</t>
  </si>
  <si>
    <t>洛浦县2024年拜什托格拉克乡高效节水建设项目</t>
  </si>
  <si>
    <t>洛浦镇拜什托格拉克乡依力库都克村</t>
  </si>
  <si>
    <t>总建设面积2265.17亩，新建防渗干渠1条，总长度为4.06km，设计流量8m³/s。新建及改建渠系建筑物17座，包括节制分水闸8座，分水闸3座，交通桥6座。修建斗渠2条，总长度为1.85km。新建及改建渠系建筑物30座，包括节制分水闸15座，分水闸8座，农桥7座。灌溉面积2265.17亩，主要建设内容包括：连接渠、沉砂池、首部系统配套、地埋输配水管网、田间滴灌管网及设备安装等,共划分2个滴灌系统，均为地表水灌溉系统。配套农田输配电10kva输电线路1.2km。</t>
  </si>
  <si>
    <t>洛浦县山普鲁镇南侧2024年中央财政生态防护以工代赈项目（一期）</t>
  </si>
  <si>
    <t>2024.05-2024.07</t>
  </si>
  <si>
    <t>1）防护林工程中平整防护林林床123.90亩，林床土方开挖量33700.80立方米，回填土方量为40440.96立方米，平整土方量为34374.82立方米。2）节水灌溉工程中对新建防护林实施节水灌溉，新建节水灌溉面积123.90亩；新建滴灌系统1个，总面积123.90亩；铺设地埋管网1770.00米，铺设地面管网1050.00米，铺设毛管28080.00米，新建闸阀井1座、排水井2座。</t>
  </si>
  <si>
    <t>通过项目的实施预计可带动当地劳动力45人（其中：易地搬迁人数3人），发放劳务报酬76.20万元（占中央资金比例 20%），其中易地搬迁户发放1.2万元。</t>
  </si>
  <si>
    <t>洛浦县山普鲁镇南侧2024年中央财政生态防护以工代赈项目（二期）</t>
  </si>
  <si>
    <t>1）防护林工程中平整防护林林床210.97亩，林床土方开挖量57385.20立方米，回填土方量为68862.24立方米，平整土方量为58532.90立方米。2）节水灌溉工程中对新建防护林实施节水灌溉，新建节水灌溉面积210.97亩；新建滴灌系统1个，总面积210.97亩；铺设地埋管网2888.00米，铺设地面管网1800.00米，铺设毛管48080.00米，新建排水井1座。</t>
  </si>
  <si>
    <t>通过项目的实施预计可带动当地劳动力45人（其中：易地搬迁人数3人），发放劳务报酬79.96万元（占中央资金比例 20%），其中易地搬迁户发放1.2万元。</t>
  </si>
  <si>
    <t>洛浦县山普鲁镇南侧2024年中央财政生态防护以工代赈项目（三期）</t>
  </si>
  <si>
    <t>1）防护林工程中平整防护林林床180.00亩，林床土方开挖量48960.00立方米，回填土方量为58752.00立方米，平整土方量为49939.20立方米。2）节水灌溉工程中对新建防护林实施节水灌溉，新建节水灌溉面积180.00亩；新建滴灌系统1个，总面积180.00亩；铺设地埋管网2605.00米，铺设地面管网1600.00米，铺设毛管42826.67米，新建闸阀井2座、排水井3座。</t>
  </si>
  <si>
    <t>通过项目的实施预计可带动当地劳动力45人（其中：易地搬迁人数3人），发放劳务报酬79.78万元（占中央资金比例 20%），其中易地搬迁户发放1.2万元。</t>
  </si>
  <si>
    <t>洛浦县山普鲁镇南侧2024年中央财政生态防护以工代赈项目（四期）</t>
  </si>
  <si>
    <t>1）防护林工程中平整防护林林床116.02亩，林床土方开挖量31558.80立方米，回填土方量为37870.56立方米，平整土方量为32189.98立方米。2）节水灌溉工程中对新建防护林实施节水灌溉，新建节水灌溉面积116.02亩；新建滴灌系统1个，总面积116.02亩；铺设地埋管网2660.00米，铺设地面管网950.00米，铺设毛管25413.33米，新建闸阀井1座、排水井2座。，新建380V电力线路0.1千米，新建10千伏输电线路6.70千米。</t>
  </si>
  <si>
    <t>通过项目的实施预计可带动当地劳动力45人（其中：易地搬迁人数3人），发放劳务报酬79.75万元（占中央资金比例 20%），其中易地搬迁户发放1.2万元。</t>
  </si>
  <si>
    <t>洛浦县山普鲁镇南侧2024年中央财政生态防护以工代赈项目（五期）</t>
  </si>
  <si>
    <t>方开挖量32619.60立方米，回填土方量为39143.52立方米，平整土方量为33271.99立方米。2）节水灌溉工程中对新建防护林实施节水灌溉，新建节水灌溉面积119.92亩；新建滴灌系统1个，总面积119.92亩；铺设地埋管网2664.00米，铺设地面管网1000.00米，铺设毛管26746.67米，新建闸阀井1座、排水井2座。</t>
  </si>
  <si>
    <t>通过项目的实施预计可带动当地劳动力45人（其中：易地搬迁人数3人），发放劳务报酬76万元（占中央资金比例 20%），其中易地搬迁户发放1.2万元。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</si>
</sst>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quot;#,##0.00_);[Red]\(&quot;￥&quot;#,##0.00\)"/>
    <numFmt numFmtId="178" formatCode="0.00_ "/>
  </numFmts>
  <fonts count="45">
    <font>
      <sz val="11"/>
      <color theme="1"/>
      <name val="宋体"/>
      <charset val="134"/>
      <scheme val="minor"/>
    </font>
    <font>
      <sz val="11"/>
      <name val="方正小标宋简体"/>
      <charset val="134"/>
    </font>
    <font>
      <sz val="12"/>
      <name val="宋体"/>
      <charset val="134"/>
    </font>
    <font>
      <b/>
      <sz val="12"/>
      <name val="黑体"/>
      <charset val="134"/>
    </font>
    <font>
      <b/>
      <sz val="10"/>
      <name val="方正公文楷体"/>
      <charset val="134"/>
    </font>
    <font>
      <b/>
      <sz val="14"/>
      <name val="方正公文楷体"/>
      <charset val="134"/>
    </font>
    <font>
      <sz val="11"/>
      <name val="宋体"/>
      <charset val="134"/>
      <scheme val="minor"/>
    </font>
    <font>
      <sz val="11"/>
      <name val="Times New Roman"/>
      <charset val="134"/>
    </font>
    <font>
      <sz val="24"/>
      <name val="方正小标宋简体"/>
      <charset val="134"/>
    </font>
    <font>
      <b/>
      <sz val="14"/>
      <name val="黑体"/>
      <charset val="134"/>
    </font>
    <font>
      <b/>
      <sz val="16"/>
      <name val="黑体"/>
      <charset val="134"/>
    </font>
    <font>
      <b/>
      <sz val="20"/>
      <name val="方正公文楷体"/>
      <charset val="134"/>
    </font>
    <font>
      <sz val="14"/>
      <name val="方正公文楷体"/>
      <charset val="134"/>
    </font>
    <font>
      <sz val="14"/>
      <name val="宋体"/>
      <charset val="134"/>
      <scheme val="minor"/>
    </font>
    <font>
      <sz val="14"/>
      <name val="宋体"/>
      <charset val="134"/>
    </font>
    <font>
      <sz val="14"/>
      <color theme="1"/>
      <name val="宋体"/>
      <charset val="134"/>
    </font>
    <font>
      <b/>
      <sz val="10"/>
      <name val="黑体"/>
      <charset val="134"/>
    </font>
    <font>
      <b/>
      <sz val="14"/>
      <name val="宋体"/>
      <charset val="134"/>
    </font>
    <font>
      <sz val="16"/>
      <color rgb="FFFF0000"/>
      <name val="宋体"/>
      <charset val="134"/>
    </font>
    <font>
      <sz val="11"/>
      <name val="宋体"/>
      <charset val="134"/>
    </font>
    <font>
      <b/>
      <sz val="12"/>
      <name val="方正公文楷体"/>
      <charset val="134"/>
    </font>
    <font>
      <sz val="14"/>
      <color rgb="FF000000"/>
      <name val="宋体"/>
      <charset val="134"/>
    </font>
    <font>
      <sz val="10"/>
      <color theme="1"/>
      <name val="方正公文楷体"/>
      <charset val="134"/>
    </font>
    <font>
      <sz val="26"/>
      <name val="方正小标宋简体"/>
      <charset val="134"/>
    </font>
    <font>
      <sz val="10"/>
      <name val="方正公文楷体"/>
      <charset val="134"/>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25"/>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6" borderId="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34" fillId="7" borderId="9" applyNumberFormat="0" applyAlignment="0" applyProtection="0">
      <alignment vertical="center"/>
    </xf>
    <xf numFmtId="0" fontId="35" fillId="8" borderId="10" applyNumberFormat="0" applyAlignment="0" applyProtection="0">
      <alignment vertical="center"/>
    </xf>
    <xf numFmtId="0" fontId="36" fillId="8" borderId="9" applyNumberFormat="0" applyAlignment="0" applyProtection="0">
      <alignment vertical="center"/>
    </xf>
    <xf numFmtId="0" fontId="37" fillId="9" borderId="11" applyNumberFormat="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cellStyleXfs>
  <cellXfs count="9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xf numFmtId="0" fontId="6" fillId="0" borderId="0" xfId="0" applyFont="1" applyFill="1" applyAlignment="1"/>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7" fontId="14" fillId="0" borderId="1"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wrapText="1"/>
    </xf>
    <xf numFmtId="178" fontId="17"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5" fillId="0" borderId="1" xfId="0" applyFont="1" applyFill="1" applyBorder="1" applyAlignment="1"/>
    <xf numFmtId="176" fontId="18" fillId="0" borderId="0" xfId="0" applyNumberFormat="1" applyFont="1" applyFill="1" applyAlignment="1">
      <alignment horizontal="center" vertical="center" wrapText="1"/>
    </xf>
    <xf numFmtId="176" fontId="3"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0" fontId="2" fillId="0" borderId="0" xfId="0" applyFont="1" applyFill="1" applyAlignment="1">
      <alignment horizontal="center" vertical="center" wrapText="1"/>
    </xf>
    <xf numFmtId="178" fontId="4" fillId="2" borderId="1" xfId="0" applyNumberFormat="1" applyFont="1" applyFill="1" applyBorder="1" applyAlignment="1">
      <alignment horizontal="center" vertical="center" wrapText="1"/>
    </xf>
    <xf numFmtId="176" fontId="20"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 xfId="0" applyFont="1" applyFill="1" applyBorder="1" applyAlignment="1"/>
    <xf numFmtId="0" fontId="6" fillId="0" borderId="1" xfId="0" applyFont="1" applyFill="1" applyBorder="1" applyAlignment="1"/>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0" fillId="0" borderId="0" xfId="0" applyFont="1" applyFill="1" applyBorder="1" applyAlignment="1"/>
    <xf numFmtId="176" fontId="0" fillId="0" borderId="0" xfId="0" applyNumberFormat="1" applyFont="1" applyFill="1" applyBorder="1" applyAlignment="1"/>
    <xf numFmtId="0" fontId="0" fillId="0" borderId="0" xfId="0" applyFont="1" applyFill="1" applyBorder="1" applyAlignment="1">
      <alignment horizontal="center"/>
    </xf>
    <xf numFmtId="176" fontId="0"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0" fontId="23" fillId="0" borderId="0" xfId="0" applyFont="1" applyFill="1" applyBorder="1" applyAlignment="1">
      <alignment horizontal="center" vertical="center" wrapText="1"/>
    </xf>
    <xf numFmtId="176" fontId="23"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center" wrapText="1"/>
    </xf>
    <xf numFmtId="10" fontId="2" fillId="0" borderId="0"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10" fontId="20" fillId="3"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xf>
    <xf numFmtId="10" fontId="22" fillId="0" borderId="1" xfId="0" applyNumberFormat="1" applyFont="1" applyFill="1" applyBorder="1" applyAlignment="1">
      <alignment horizontal="center" vertical="center"/>
    </xf>
    <xf numFmtId="0" fontId="24" fillId="3" borderId="1" xfId="0" applyFont="1" applyFill="1" applyBorder="1" applyAlignment="1">
      <alignment horizontal="center" vertical="center" wrapText="1"/>
    </xf>
    <xf numFmtId="178" fontId="24" fillId="3" borderId="1" xfId="0" applyNumberFormat="1" applyFont="1" applyFill="1" applyBorder="1" applyAlignment="1">
      <alignment horizontal="center" vertical="center" wrapText="1"/>
    </xf>
    <xf numFmtId="0" fontId="22" fillId="4" borderId="1" xfId="0" applyFont="1" applyFill="1" applyBorder="1" applyAlignment="1">
      <alignment horizontal="center" vertical="center"/>
    </xf>
    <xf numFmtId="178" fontId="22" fillId="5" borderId="1"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0" fontId="2" fillId="0" borderId="0" xfId="0" applyNumberFormat="1" applyFont="1" applyFill="1" applyBorder="1" applyAlignment="1">
      <alignment horizontal="center" vertical="center" wrapText="1"/>
    </xf>
    <xf numFmtId="0" fontId="2" fillId="0" borderId="0" xfId="0" applyFont="1" applyFill="1" applyAlignment="1">
      <alignment horizontal="right" vertical="center" wrapText="1"/>
    </xf>
    <xf numFmtId="10" fontId="3" fillId="0" borderId="5"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10" fontId="20" fillId="3" borderId="5" xfId="0" applyNumberFormat="1" applyFont="1" applyFill="1" applyBorder="1" applyAlignment="1">
      <alignment horizontal="center" vertical="center" wrapText="1"/>
    </xf>
    <xf numFmtId="10" fontId="22" fillId="0" borderId="5" xfId="0" applyNumberFormat="1" applyFont="1" applyFill="1" applyBorder="1" applyAlignment="1">
      <alignment horizontal="center" vertical="center"/>
    </xf>
    <xf numFmtId="0" fontId="22" fillId="5"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3"/>
  <sheetViews>
    <sheetView showZeros="0" workbookViewId="0">
      <selection activeCell="C9" sqref="C9"/>
    </sheetView>
  </sheetViews>
  <sheetFormatPr defaultColWidth="8.89380530973451" defaultRowHeight="13.5"/>
  <cols>
    <col min="1" max="1" width="10.7787610619469" style="58" customWidth="1"/>
    <col min="2" max="2" width="8.7787610619469" style="58" customWidth="1"/>
    <col min="3" max="3" width="8.7787610619469" style="59" customWidth="1"/>
    <col min="4" max="4" width="8.7787610619469" style="60" customWidth="1"/>
    <col min="5" max="5" width="8.7787610619469" style="61" customWidth="1"/>
    <col min="6" max="6" width="8.7787610619469" style="62" customWidth="1"/>
    <col min="7" max="7" width="8.7787610619469" style="60" customWidth="1"/>
    <col min="8" max="8" width="8.7787610619469" style="61" customWidth="1"/>
    <col min="9" max="9" width="8.7787610619469" style="62" customWidth="1"/>
    <col min="10" max="10" width="8.7787610619469" style="60" customWidth="1"/>
    <col min="11" max="11" width="8.7787610619469" style="61" customWidth="1"/>
    <col min="12" max="12" width="8.7787610619469" style="62" customWidth="1"/>
    <col min="13" max="13" width="8.7787610619469" style="60" customWidth="1"/>
    <col min="14" max="14" width="8.7787610619469" style="61" customWidth="1"/>
    <col min="15" max="15" width="8.7787610619469" style="62" customWidth="1"/>
    <col min="16" max="16" width="8.7787610619469" style="60" customWidth="1"/>
    <col min="17" max="17" width="8.7787610619469" style="61" customWidth="1"/>
    <col min="18" max="18" width="8.7787610619469" style="62" customWidth="1"/>
    <col min="19" max="19" width="8.7787610619469" style="60" customWidth="1"/>
    <col min="20" max="20" width="8.7787610619469" style="61" customWidth="1"/>
    <col min="21" max="21" width="8.7787610619469" style="62" customWidth="1"/>
    <col min="22" max="22" width="8.89380530973451" style="58"/>
    <col min="23" max="23" width="11.1327433628319" style="59"/>
    <col min="24" max="16384" width="8.89380530973451" style="58"/>
  </cols>
  <sheetData>
    <row r="1" s="54" customFormat="1" ht="40" customHeight="1" spans="1:23">
      <c r="A1" s="63" t="s">
        <v>0</v>
      </c>
      <c r="B1" s="63"/>
      <c r="C1" s="64"/>
      <c r="D1" s="63"/>
      <c r="E1" s="64"/>
      <c r="F1" s="63"/>
      <c r="G1" s="63"/>
      <c r="H1" s="64"/>
      <c r="I1" s="63"/>
      <c r="J1" s="63"/>
      <c r="K1" s="64"/>
      <c r="L1" s="63"/>
      <c r="M1" s="63"/>
      <c r="N1" s="64"/>
      <c r="O1" s="63"/>
      <c r="P1" s="63"/>
      <c r="Q1" s="64"/>
      <c r="R1" s="63"/>
      <c r="S1" s="63"/>
      <c r="T1" s="64"/>
      <c r="U1" s="63"/>
      <c r="V1" s="63"/>
      <c r="W1" s="64"/>
    </row>
    <row r="2" s="2" customFormat="1" ht="20" customHeight="1" spans="1:23">
      <c r="A2" s="12" t="s">
        <v>1</v>
      </c>
      <c r="B2" s="12"/>
      <c r="C2" s="65"/>
      <c r="D2" s="65"/>
      <c r="E2" s="65"/>
      <c r="F2" s="66"/>
      <c r="G2" s="12"/>
      <c r="H2" s="65"/>
      <c r="I2" s="66"/>
      <c r="K2" s="26"/>
      <c r="L2" s="83"/>
      <c r="N2" s="26"/>
      <c r="O2" s="83"/>
      <c r="Q2" s="26"/>
      <c r="R2" s="83"/>
      <c r="S2" s="84" t="s">
        <v>2</v>
      </c>
      <c r="T2" s="84"/>
      <c r="U2" s="84"/>
      <c r="V2" s="84"/>
      <c r="W2" s="84"/>
    </row>
    <row r="3" s="55" customFormat="1" ht="70" customHeight="1" spans="1:23">
      <c r="A3" s="14" t="s">
        <v>3</v>
      </c>
      <c r="B3" s="14" t="s">
        <v>4</v>
      </c>
      <c r="C3" s="67" t="s">
        <v>5</v>
      </c>
      <c r="D3" s="14" t="s">
        <v>6</v>
      </c>
      <c r="E3" s="43"/>
      <c r="F3" s="68"/>
      <c r="G3" s="14"/>
      <c r="H3" s="43"/>
      <c r="I3" s="68"/>
      <c r="J3" s="14"/>
      <c r="K3" s="43"/>
      <c r="L3" s="68"/>
      <c r="M3" s="14"/>
      <c r="N3" s="43"/>
      <c r="O3" s="68"/>
      <c r="P3" s="14"/>
      <c r="Q3" s="43"/>
      <c r="R3" s="68"/>
      <c r="S3" s="14"/>
      <c r="T3" s="43"/>
      <c r="U3" s="85"/>
      <c r="V3" s="86" t="s">
        <v>7</v>
      </c>
      <c r="W3" s="87" t="s">
        <v>8</v>
      </c>
    </row>
    <row r="4" s="55" customFormat="1" ht="80" customHeight="1" spans="1:23">
      <c r="A4" s="14"/>
      <c r="B4" s="14"/>
      <c r="C4" s="69"/>
      <c r="D4" s="14" t="s">
        <v>9</v>
      </c>
      <c r="E4" s="43" t="s">
        <v>10</v>
      </c>
      <c r="F4" s="68" t="s">
        <v>11</v>
      </c>
      <c r="G4" s="14" t="s">
        <v>12</v>
      </c>
      <c r="H4" s="43" t="s">
        <v>10</v>
      </c>
      <c r="I4" s="68" t="s">
        <v>11</v>
      </c>
      <c r="J4" s="14" t="s">
        <v>13</v>
      </c>
      <c r="K4" s="43" t="s">
        <v>10</v>
      </c>
      <c r="L4" s="68" t="s">
        <v>11</v>
      </c>
      <c r="M4" s="14" t="s">
        <v>14</v>
      </c>
      <c r="N4" s="43" t="s">
        <v>10</v>
      </c>
      <c r="O4" s="68" t="s">
        <v>11</v>
      </c>
      <c r="P4" s="14" t="s">
        <v>15</v>
      </c>
      <c r="Q4" s="43" t="s">
        <v>10</v>
      </c>
      <c r="R4" s="68" t="s">
        <v>11</v>
      </c>
      <c r="S4" s="14" t="s">
        <v>16</v>
      </c>
      <c r="T4" s="43" t="s">
        <v>10</v>
      </c>
      <c r="U4" s="85" t="s">
        <v>11</v>
      </c>
      <c r="V4" s="86"/>
      <c r="W4" s="87"/>
    </row>
    <row r="5" s="56" customFormat="1" ht="60" customHeight="1" spans="1:23">
      <c r="A5" s="70" t="s">
        <v>17</v>
      </c>
      <c r="B5" s="70">
        <f t="shared" ref="B5:H5" si="0">SUM(B6:B13)</f>
        <v>55</v>
      </c>
      <c r="C5" s="71">
        <f t="shared" si="0"/>
        <v>90589.49</v>
      </c>
      <c r="D5" s="70">
        <f t="shared" si="0"/>
        <v>32</v>
      </c>
      <c r="E5" s="71">
        <f t="shared" si="0"/>
        <v>39015.39</v>
      </c>
      <c r="F5" s="72">
        <f>E5/C5</f>
        <v>0.430683404885048</v>
      </c>
      <c r="G5" s="70">
        <f t="shared" si="0"/>
        <v>3</v>
      </c>
      <c r="H5" s="71">
        <f t="shared" si="0"/>
        <v>8088</v>
      </c>
      <c r="I5" s="72">
        <f>H5/C5</f>
        <v>0.0892818802710999</v>
      </c>
      <c r="J5" s="70">
        <f t="shared" ref="J5:N5" si="1">SUM(J6:J13)</f>
        <v>18</v>
      </c>
      <c r="K5" s="71">
        <f t="shared" si="1"/>
        <v>41176.1</v>
      </c>
      <c r="L5" s="72">
        <f>K5/C5</f>
        <v>0.454535068030519</v>
      </c>
      <c r="M5" s="70">
        <f t="shared" si="1"/>
        <v>0</v>
      </c>
      <c r="N5" s="71">
        <f t="shared" si="1"/>
        <v>0</v>
      </c>
      <c r="O5" s="72">
        <f>N5/C5</f>
        <v>0</v>
      </c>
      <c r="P5" s="70">
        <f>SUM(P6:P13)</f>
        <v>1</v>
      </c>
      <c r="Q5" s="71">
        <f>SUM(Q6:Q13)</f>
        <v>2010</v>
      </c>
      <c r="R5" s="72">
        <f>Q5/C5</f>
        <v>0.0221880043700434</v>
      </c>
      <c r="S5" s="70">
        <f>SUM(S6:S13)</f>
        <v>1</v>
      </c>
      <c r="T5" s="71">
        <f>SUM(T6:T13)</f>
        <v>300</v>
      </c>
      <c r="U5" s="88">
        <f>T5/C5</f>
        <v>0.00331164244329006</v>
      </c>
      <c r="V5" s="70">
        <f>SUM(V6:V13)</f>
        <v>0</v>
      </c>
      <c r="W5" s="71">
        <f>SUM(W6:W13)</f>
        <v>0</v>
      </c>
    </row>
    <row r="6" s="57" customFormat="1" ht="48" customHeight="1" spans="1:23">
      <c r="A6" s="73" t="s">
        <v>18</v>
      </c>
      <c r="B6" s="74"/>
      <c r="C6" s="75"/>
      <c r="D6" s="73"/>
      <c r="E6" s="76"/>
      <c r="F6" s="77"/>
      <c r="G6" s="73"/>
      <c r="H6" s="76"/>
      <c r="I6" s="77"/>
      <c r="J6" s="73"/>
      <c r="K6" s="76"/>
      <c r="L6" s="77"/>
      <c r="M6" s="73"/>
      <c r="N6" s="76"/>
      <c r="O6" s="77"/>
      <c r="P6" s="73"/>
      <c r="Q6" s="76"/>
      <c r="R6" s="77"/>
      <c r="S6" s="73"/>
      <c r="T6" s="76"/>
      <c r="U6" s="89"/>
      <c r="V6" s="73"/>
      <c r="W6" s="76"/>
    </row>
    <row r="7" s="57" customFormat="1" ht="48" customHeight="1" spans="1:23">
      <c r="A7" s="73" t="s">
        <v>19</v>
      </c>
      <c r="B7" s="74"/>
      <c r="C7" s="75"/>
      <c r="D7" s="73"/>
      <c r="E7" s="76"/>
      <c r="F7" s="77"/>
      <c r="G7" s="73"/>
      <c r="H7" s="76"/>
      <c r="I7" s="77"/>
      <c r="J7" s="73"/>
      <c r="K7" s="76"/>
      <c r="L7" s="77"/>
      <c r="M7" s="73"/>
      <c r="N7" s="76"/>
      <c r="O7" s="77"/>
      <c r="P7" s="73"/>
      <c r="Q7" s="76"/>
      <c r="R7" s="77"/>
      <c r="S7" s="73"/>
      <c r="T7" s="76"/>
      <c r="U7" s="89"/>
      <c r="V7" s="73"/>
      <c r="W7" s="76"/>
    </row>
    <row r="8" s="57" customFormat="1" ht="48" customHeight="1" spans="1:23">
      <c r="A8" s="73" t="s">
        <v>20</v>
      </c>
      <c r="B8" s="74"/>
      <c r="C8" s="75"/>
      <c r="D8" s="73"/>
      <c r="E8" s="76"/>
      <c r="F8" s="77"/>
      <c r="G8" s="73"/>
      <c r="H8" s="76"/>
      <c r="I8" s="77"/>
      <c r="J8" s="73"/>
      <c r="K8" s="76"/>
      <c r="L8" s="77"/>
      <c r="M8" s="73"/>
      <c r="N8" s="76"/>
      <c r="O8" s="77"/>
      <c r="P8" s="73"/>
      <c r="Q8" s="76"/>
      <c r="R8" s="77"/>
      <c r="S8" s="73"/>
      <c r="T8" s="76"/>
      <c r="U8" s="89"/>
      <c r="V8" s="73"/>
      <c r="W8" s="76"/>
    </row>
    <row r="9" s="57" customFormat="1" ht="48" customHeight="1" spans="1:23">
      <c r="A9" s="73" t="s">
        <v>21</v>
      </c>
      <c r="B9" s="78">
        <f>D9+G9+J9+P9+S9</f>
        <v>55</v>
      </c>
      <c r="C9" s="79">
        <f>E9+H9+K9+Q9+T9</f>
        <v>90589.49</v>
      </c>
      <c r="D9" s="80">
        <v>32</v>
      </c>
      <c r="E9" s="81">
        <v>39015.39</v>
      </c>
      <c r="F9" s="77">
        <f>E9/C9</f>
        <v>0.430683404885048</v>
      </c>
      <c r="G9" s="80">
        <v>3</v>
      </c>
      <c r="H9" s="82">
        <v>8088</v>
      </c>
      <c r="I9" s="77">
        <f>H9/C9</f>
        <v>0.0892818802710999</v>
      </c>
      <c r="J9" s="80">
        <v>18</v>
      </c>
      <c r="K9" s="81">
        <v>41176.1</v>
      </c>
      <c r="L9" s="77">
        <f>K9/C9</f>
        <v>0.454535068030519</v>
      </c>
      <c r="M9" s="80"/>
      <c r="N9" s="82"/>
      <c r="O9" s="77"/>
      <c r="P9" s="80">
        <v>1</v>
      </c>
      <c r="Q9" s="82">
        <v>2010</v>
      </c>
      <c r="R9" s="77">
        <f>Q9/C9</f>
        <v>0.0221880043700434</v>
      </c>
      <c r="S9" s="80">
        <v>1</v>
      </c>
      <c r="T9" s="82">
        <v>300</v>
      </c>
      <c r="U9" s="89">
        <f>T9/C9</f>
        <v>0.00331164244329006</v>
      </c>
      <c r="V9" s="90"/>
      <c r="W9" s="82"/>
    </row>
    <row r="10" s="57" customFormat="1" ht="48" customHeight="1" spans="1:23">
      <c r="A10" s="73" t="s">
        <v>22</v>
      </c>
      <c r="B10" s="74"/>
      <c r="C10" s="75"/>
      <c r="D10" s="73"/>
      <c r="E10" s="76"/>
      <c r="F10" s="77"/>
      <c r="G10" s="73"/>
      <c r="H10" s="76"/>
      <c r="I10" s="77"/>
      <c r="J10" s="73"/>
      <c r="K10" s="76"/>
      <c r="L10" s="77"/>
      <c r="M10" s="73"/>
      <c r="N10" s="76"/>
      <c r="O10" s="77"/>
      <c r="P10" s="73"/>
      <c r="Q10" s="76"/>
      <c r="R10" s="77"/>
      <c r="S10" s="73"/>
      <c r="T10" s="76"/>
      <c r="U10" s="89"/>
      <c r="V10" s="73"/>
      <c r="W10" s="76"/>
    </row>
    <row r="11" s="57" customFormat="1" ht="48" customHeight="1" spans="1:23">
      <c r="A11" s="73" t="s">
        <v>23</v>
      </c>
      <c r="B11" s="74"/>
      <c r="C11" s="75"/>
      <c r="D11" s="73"/>
      <c r="E11" s="76"/>
      <c r="F11" s="77"/>
      <c r="G11" s="73"/>
      <c r="H11" s="76"/>
      <c r="I11" s="77"/>
      <c r="J11" s="73"/>
      <c r="K11" s="76"/>
      <c r="L11" s="77"/>
      <c r="M11" s="73"/>
      <c r="N11" s="76"/>
      <c r="O11" s="77"/>
      <c r="P11" s="73"/>
      <c r="Q11" s="76"/>
      <c r="R11" s="77"/>
      <c r="S11" s="73"/>
      <c r="T11" s="76"/>
      <c r="U11" s="89"/>
      <c r="V11" s="73"/>
      <c r="W11" s="76"/>
    </row>
    <row r="12" s="57" customFormat="1" ht="48" customHeight="1" spans="1:23">
      <c r="A12" s="73" t="s">
        <v>24</v>
      </c>
      <c r="B12" s="74"/>
      <c r="C12" s="75"/>
      <c r="D12" s="73"/>
      <c r="E12" s="76"/>
      <c r="F12" s="77"/>
      <c r="G12" s="73"/>
      <c r="H12" s="76"/>
      <c r="I12" s="77"/>
      <c r="J12" s="73"/>
      <c r="K12" s="76"/>
      <c r="L12" s="77"/>
      <c r="M12" s="73"/>
      <c r="N12" s="76"/>
      <c r="O12" s="77"/>
      <c r="P12" s="73"/>
      <c r="Q12" s="76"/>
      <c r="R12" s="77"/>
      <c r="S12" s="73"/>
      <c r="T12" s="76"/>
      <c r="U12" s="89"/>
      <c r="V12" s="73"/>
      <c r="W12" s="76"/>
    </row>
    <row r="13" s="57" customFormat="1" ht="48" customHeight="1" spans="1:23">
      <c r="A13" s="73" t="s">
        <v>25</v>
      </c>
      <c r="B13" s="74"/>
      <c r="C13" s="75"/>
      <c r="D13" s="73"/>
      <c r="E13" s="76"/>
      <c r="F13" s="77"/>
      <c r="G13" s="73"/>
      <c r="H13" s="76"/>
      <c r="I13" s="77"/>
      <c r="J13" s="73"/>
      <c r="K13" s="76"/>
      <c r="L13" s="77"/>
      <c r="M13" s="73"/>
      <c r="N13" s="76"/>
      <c r="O13" s="77"/>
      <c r="P13" s="73"/>
      <c r="Q13" s="76"/>
      <c r="R13" s="77"/>
      <c r="S13" s="73"/>
      <c r="T13" s="76"/>
      <c r="U13" s="89"/>
      <c r="V13" s="73"/>
      <c r="W13" s="76"/>
    </row>
  </sheetData>
  <mergeCells count="9">
    <mergeCell ref="A1:W1"/>
    <mergeCell ref="A2:G2"/>
    <mergeCell ref="S2:W2"/>
    <mergeCell ref="D3:U3"/>
    <mergeCell ref="A3:A4"/>
    <mergeCell ref="B3:B4"/>
    <mergeCell ref="C3:C4"/>
    <mergeCell ref="V3:V4"/>
    <mergeCell ref="W3:W4"/>
  </mergeCells>
  <pageMargins left="0.196527777777778" right="0.196527777777778" top="0.802777777777778" bottom="0.409027777777778" header="0.5" footer="0.5"/>
  <pageSetup paperSize="9" scale="7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62"/>
  <sheetViews>
    <sheetView tabSelected="1" view="pageBreakPreview" zoomScale="70" zoomScaleNormal="80" workbookViewId="0">
      <pane xSplit="3" ySplit="7" topLeftCell="I11" activePane="bottomRight" state="frozen"/>
      <selection/>
      <selection pane="topRight"/>
      <selection pane="bottomLeft"/>
      <selection pane="bottomRight" activeCell="AA12" sqref="AA12"/>
    </sheetView>
  </sheetViews>
  <sheetFormatPr defaultColWidth="9" defaultRowHeight="13.85"/>
  <cols>
    <col min="1" max="1" width="3.7787610619469" style="8" customWidth="1"/>
    <col min="2" max="2" width="8.75221238938053" style="8" hidden="1" customWidth="1"/>
    <col min="3" max="3" width="23.4336283185841" style="8" customWidth="1"/>
    <col min="4" max="4" width="9.7787610619469" style="8" customWidth="1"/>
    <col min="5" max="5" width="6.7787610619469" style="8" customWidth="1"/>
    <col min="6" max="6" width="12.5044247787611" style="8" customWidth="1"/>
    <col min="7" max="7" width="19.4601769911504" style="8" customWidth="1"/>
    <col min="8" max="8" width="73.2300884955752" style="9" customWidth="1"/>
    <col min="9" max="9" width="4.64601769911504" style="8" customWidth="1"/>
    <col min="10" max="10" width="11.3982300884956" style="8" customWidth="1"/>
    <col min="11" max="11" width="6.7787610619469" style="8" customWidth="1"/>
    <col min="12" max="12" width="8.58407079646018" style="8" customWidth="1"/>
    <col min="13" max="14" width="8.02654867256637" style="8" customWidth="1"/>
    <col min="15" max="15" width="15.5309734513274" style="10" customWidth="1"/>
    <col min="16" max="16" width="14.283185840708" style="10" hidden="1" customWidth="1"/>
    <col min="17" max="17" width="12.5044247787611" style="10" customWidth="1"/>
    <col min="18" max="20" width="15.353982300885" style="10" customWidth="1"/>
    <col min="21" max="22" width="7.7787610619469" style="10" hidden="1" customWidth="1"/>
    <col min="23" max="23" width="10.4513274336283" style="10" hidden="1" customWidth="1"/>
    <col min="24" max="24" width="14.5398230088496" style="10" hidden="1" customWidth="1"/>
    <col min="25" max="25" width="7.7787610619469" style="10" hidden="1" customWidth="1"/>
    <col min="26" max="26" width="16.1327433628319" style="10" hidden="1" customWidth="1"/>
    <col min="27" max="27" width="36.4247787610619" style="8" customWidth="1"/>
    <col min="28" max="28" width="6.07079646017699" style="7" customWidth="1"/>
    <col min="29" max="16384" width="9" style="7"/>
  </cols>
  <sheetData>
    <row r="1" s="1" customFormat="1" ht="29" customHeight="1" spans="1:28">
      <c r="A1" s="11" t="s">
        <v>26</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2" customFormat="1" ht="25" customHeight="1" spans="1:28">
      <c r="A2" s="12"/>
      <c r="B2" s="12"/>
      <c r="C2" s="12"/>
      <c r="D2" s="12"/>
      <c r="E2" s="12"/>
      <c r="F2" s="12"/>
      <c r="G2" s="12"/>
      <c r="H2" s="12"/>
      <c r="I2" s="12"/>
      <c r="J2" s="12"/>
      <c r="K2" s="12"/>
      <c r="L2" s="12"/>
      <c r="M2" s="12"/>
      <c r="N2" s="12"/>
      <c r="O2" s="26"/>
      <c r="P2" s="26"/>
      <c r="Q2" s="26"/>
      <c r="R2" s="26"/>
      <c r="S2" s="26"/>
      <c r="T2" s="26"/>
      <c r="U2" s="26"/>
      <c r="V2" s="26"/>
      <c r="W2" s="42"/>
      <c r="X2" s="42"/>
      <c r="Y2" s="42"/>
      <c r="Z2" s="42"/>
      <c r="AA2" s="45" t="s">
        <v>27</v>
      </c>
      <c r="AB2" s="46"/>
    </row>
    <row r="3" s="3" customFormat="1" ht="46" customHeight="1" spans="1:28">
      <c r="A3" s="13" t="s">
        <v>28</v>
      </c>
      <c r="B3" s="13" t="s">
        <v>29</v>
      </c>
      <c r="C3" s="13" t="s">
        <v>30</v>
      </c>
      <c r="D3" s="13" t="s">
        <v>6</v>
      </c>
      <c r="E3" s="14" t="s">
        <v>31</v>
      </c>
      <c r="F3" s="13" t="s">
        <v>32</v>
      </c>
      <c r="G3" s="13" t="s">
        <v>33</v>
      </c>
      <c r="H3" s="15" t="s">
        <v>34</v>
      </c>
      <c r="I3" s="13" t="s">
        <v>35</v>
      </c>
      <c r="J3" s="13" t="s">
        <v>36</v>
      </c>
      <c r="K3" s="13" t="s">
        <v>37</v>
      </c>
      <c r="L3" s="13" t="s">
        <v>38</v>
      </c>
      <c r="M3" s="27" t="s">
        <v>39</v>
      </c>
      <c r="N3" s="27" t="s">
        <v>40</v>
      </c>
      <c r="O3" s="28" t="s">
        <v>41</v>
      </c>
      <c r="P3" s="28"/>
      <c r="Q3" s="28"/>
      <c r="R3" s="28"/>
      <c r="S3" s="28"/>
      <c r="T3" s="28"/>
      <c r="U3" s="28"/>
      <c r="V3" s="28"/>
      <c r="W3" s="28"/>
      <c r="X3" s="28"/>
      <c r="Y3" s="28"/>
      <c r="Z3" s="28"/>
      <c r="AA3" s="15" t="s">
        <v>42</v>
      </c>
      <c r="AB3" s="15" t="s">
        <v>43</v>
      </c>
    </row>
    <row r="4" s="3" customFormat="1" ht="38" customHeight="1" spans="1:28">
      <c r="A4" s="13"/>
      <c r="B4" s="13"/>
      <c r="C4" s="13"/>
      <c r="D4" s="13"/>
      <c r="E4" s="14"/>
      <c r="F4" s="13"/>
      <c r="G4" s="13"/>
      <c r="H4" s="15"/>
      <c r="I4" s="13"/>
      <c r="J4" s="13"/>
      <c r="K4" s="13"/>
      <c r="L4" s="13"/>
      <c r="M4" s="27"/>
      <c r="N4" s="27"/>
      <c r="O4" s="27" t="s">
        <v>44</v>
      </c>
      <c r="P4" s="29" t="s">
        <v>45</v>
      </c>
      <c r="Q4" s="29"/>
      <c r="R4" s="29"/>
      <c r="S4" s="29"/>
      <c r="T4" s="29"/>
      <c r="U4" s="29"/>
      <c r="V4" s="29"/>
      <c r="W4" s="43" t="s">
        <v>46</v>
      </c>
      <c r="X4" s="27" t="s">
        <v>47</v>
      </c>
      <c r="Y4" s="27"/>
      <c r="Z4" s="27"/>
      <c r="AA4" s="15"/>
      <c r="AB4" s="15"/>
    </row>
    <row r="5" s="3" customFormat="1" ht="27" customHeight="1" spans="1:28">
      <c r="A5" s="13"/>
      <c r="B5" s="13"/>
      <c r="C5" s="13"/>
      <c r="D5" s="13"/>
      <c r="E5" s="14"/>
      <c r="F5" s="13"/>
      <c r="G5" s="13"/>
      <c r="H5" s="15"/>
      <c r="I5" s="13"/>
      <c r="J5" s="13"/>
      <c r="K5" s="13"/>
      <c r="L5" s="13"/>
      <c r="M5" s="27"/>
      <c r="N5" s="27"/>
      <c r="O5" s="27"/>
      <c r="P5" s="29" t="s">
        <v>48</v>
      </c>
      <c r="Q5" s="29" t="s">
        <v>49</v>
      </c>
      <c r="R5" s="29" t="s">
        <v>50</v>
      </c>
      <c r="S5" s="29"/>
      <c r="T5" s="29"/>
      <c r="U5" s="29"/>
      <c r="V5" s="29"/>
      <c r="W5" s="43"/>
      <c r="X5" s="29" t="s">
        <v>48</v>
      </c>
      <c r="Y5" s="29" t="s">
        <v>49</v>
      </c>
      <c r="Z5" s="29" t="s">
        <v>51</v>
      </c>
      <c r="AA5" s="15"/>
      <c r="AB5" s="15"/>
    </row>
    <row r="6" s="3" customFormat="1" ht="80" customHeight="1" spans="1:28">
      <c r="A6" s="13"/>
      <c r="B6" s="13"/>
      <c r="C6" s="13"/>
      <c r="D6" s="13"/>
      <c r="E6" s="14"/>
      <c r="F6" s="13"/>
      <c r="G6" s="13"/>
      <c r="H6" s="15"/>
      <c r="I6" s="13"/>
      <c r="J6" s="13"/>
      <c r="K6" s="13"/>
      <c r="L6" s="13"/>
      <c r="M6" s="27"/>
      <c r="N6" s="27"/>
      <c r="O6" s="27"/>
      <c r="P6" s="29"/>
      <c r="Q6" s="29"/>
      <c r="R6" s="29"/>
      <c r="S6" s="29" t="s">
        <v>52</v>
      </c>
      <c r="T6" s="29" t="s">
        <v>53</v>
      </c>
      <c r="U6" s="29" t="s">
        <v>54</v>
      </c>
      <c r="V6" s="29" t="s">
        <v>55</v>
      </c>
      <c r="W6" s="43"/>
      <c r="X6" s="29"/>
      <c r="Y6" s="29"/>
      <c r="Z6" s="29"/>
      <c r="AA6" s="15"/>
      <c r="AB6" s="15"/>
    </row>
    <row r="7" s="4" customFormat="1" ht="40" customHeight="1" spans="1:28">
      <c r="A7" s="16" t="s">
        <v>56</v>
      </c>
      <c r="B7" s="16"/>
      <c r="C7" s="17"/>
      <c r="D7" s="16"/>
      <c r="E7" s="16"/>
      <c r="F7" s="16"/>
      <c r="G7" s="16"/>
      <c r="H7" s="16"/>
      <c r="I7" s="30"/>
      <c r="J7" s="30"/>
      <c r="K7" s="30"/>
      <c r="L7" s="30"/>
      <c r="M7" s="30"/>
      <c r="N7" s="30"/>
      <c r="O7" s="31">
        <f t="shared" ref="O7:Z7" si="0">SUBTOTAL(109,O8:O62)</f>
        <v>90589.49</v>
      </c>
      <c r="P7" s="31">
        <f t="shared" si="0"/>
        <v>61697.11</v>
      </c>
      <c r="Q7" s="31">
        <f t="shared" si="0"/>
        <v>5381.39</v>
      </c>
      <c r="R7" s="31">
        <f t="shared" si="0"/>
        <v>85208.1</v>
      </c>
      <c r="S7" s="31">
        <f t="shared" si="0"/>
        <v>74778.1</v>
      </c>
      <c r="T7" s="31">
        <f t="shared" si="0"/>
        <v>10430</v>
      </c>
      <c r="U7" s="31">
        <f t="shared" si="0"/>
        <v>0</v>
      </c>
      <c r="V7" s="31">
        <f t="shared" si="0"/>
        <v>0</v>
      </c>
      <c r="W7" s="31">
        <f t="shared" si="0"/>
        <v>0</v>
      </c>
      <c r="X7" s="31">
        <f t="shared" si="0"/>
        <v>0</v>
      </c>
      <c r="Y7" s="31">
        <f t="shared" si="0"/>
        <v>0</v>
      </c>
      <c r="Z7" s="31">
        <f t="shared" si="0"/>
        <v>0</v>
      </c>
      <c r="AA7" s="47"/>
      <c r="AB7" s="48"/>
    </row>
    <row r="8" s="5" customFormat="1" ht="88.15" spans="1:28">
      <c r="A8" s="18">
        <v>1</v>
      </c>
      <c r="B8" s="19" t="s">
        <v>57</v>
      </c>
      <c r="C8" s="20" t="s">
        <v>58</v>
      </c>
      <c r="D8" s="20" t="s">
        <v>13</v>
      </c>
      <c r="E8" s="20" t="s">
        <v>59</v>
      </c>
      <c r="F8" s="20" t="s">
        <v>60</v>
      </c>
      <c r="G8" s="20" t="s">
        <v>21</v>
      </c>
      <c r="H8" s="21" t="s">
        <v>61</v>
      </c>
      <c r="I8" s="20" t="s">
        <v>62</v>
      </c>
      <c r="J8" s="20">
        <v>331.8</v>
      </c>
      <c r="K8" s="20" t="s">
        <v>63</v>
      </c>
      <c r="L8" s="20" t="s">
        <v>64</v>
      </c>
      <c r="M8" s="20" t="s">
        <v>64</v>
      </c>
      <c r="N8" s="20" t="s">
        <v>65</v>
      </c>
      <c r="O8" s="32">
        <v>9100</v>
      </c>
      <c r="P8" s="33">
        <f t="shared" ref="P8:P43" si="1">Q8+R8</f>
        <v>9100</v>
      </c>
      <c r="Q8" s="36">
        <v>3914.29</v>
      </c>
      <c r="R8" s="35">
        <f t="shared" ref="R8:R18" si="2">S8+T8+U8+V8</f>
        <v>5185.71</v>
      </c>
      <c r="S8" s="36">
        <v>5185.71</v>
      </c>
      <c r="T8" s="36"/>
      <c r="U8" s="36"/>
      <c r="V8" s="36"/>
      <c r="W8" s="36"/>
      <c r="X8" s="35"/>
      <c r="Y8" s="35"/>
      <c r="Z8" s="35"/>
      <c r="AA8" s="38" t="s">
        <v>66</v>
      </c>
      <c r="AB8" s="20"/>
    </row>
    <row r="9" s="6" customFormat="1" ht="141" spans="1:28">
      <c r="A9" s="18">
        <v>2</v>
      </c>
      <c r="B9" s="19" t="s">
        <v>67</v>
      </c>
      <c r="C9" s="20" t="s">
        <v>68</v>
      </c>
      <c r="D9" s="20" t="s">
        <v>69</v>
      </c>
      <c r="E9" s="20" t="s">
        <v>70</v>
      </c>
      <c r="F9" s="20" t="s">
        <v>71</v>
      </c>
      <c r="G9" s="20" t="s">
        <v>72</v>
      </c>
      <c r="H9" s="21" t="s">
        <v>73</v>
      </c>
      <c r="I9" s="20" t="s">
        <v>74</v>
      </c>
      <c r="J9" s="20">
        <v>14352</v>
      </c>
      <c r="K9" s="20" t="s">
        <v>63</v>
      </c>
      <c r="L9" s="20" t="s">
        <v>75</v>
      </c>
      <c r="M9" s="20" t="s">
        <v>76</v>
      </c>
      <c r="N9" s="20" t="s">
        <v>77</v>
      </c>
      <c r="O9" s="32">
        <v>75</v>
      </c>
      <c r="P9" s="33">
        <f t="shared" si="1"/>
        <v>75</v>
      </c>
      <c r="Q9" s="33"/>
      <c r="R9" s="35">
        <f t="shared" si="2"/>
        <v>75</v>
      </c>
      <c r="S9" s="36">
        <v>75</v>
      </c>
      <c r="T9" s="36"/>
      <c r="U9" s="36"/>
      <c r="V9" s="36"/>
      <c r="W9" s="36"/>
      <c r="X9" s="35"/>
      <c r="Y9" s="35"/>
      <c r="Z9" s="35"/>
      <c r="AA9" s="38" t="s">
        <v>78</v>
      </c>
      <c r="AB9" s="49"/>
    </row>
    <row r="10" s="6" customFormat="1" ht="123.4" spans="1:28">
      <c r="A10" s="18">
        <v>3</v>
      </c>
      <c r="B10" s="19" t="s">
        <v>79</v>
      </c>
      <c r="C10" s="20" t="s">
        <v>80</v>
      </c>
      <c r="D10" s="20" t="s">
        <v>69</v>
      </c>
      <c r="E10" s="20" t="s">
        <v>70</v>
      </c>
      <c r="F10" s="20" t="s">
        <v>81</v>
      </c>
      <c r="G10" s="20" t="s">
        <v>82</v>
      </c>
      <c r="H10" s="21" t="s">
        <v>83</v>
      </c>
      <c r="I10" s="20" t="s">
        <v>84</v>
      </c>
      <c r="J10" s="20">
        <v>1</v>
      </c>
      <c r="K10" s="20" t="s">
        <v>63</v>
      </c>
      <c r="L10" s="34" t="s">
        <v>85</v>
      </c>
      <c r="M10" s="20" t="s">
        <v>86</v>
      </c>
      <c r="N10" s="20" t="s">
        <v>87</v>
      </c>
      <c r="O10" s="32">
        <v>800</v>
      </c>
      <c r="P10" s="33">
        <f t="shared" si="1"/>
        <v>800</v>
      </c>
      <c r="Q10" s="33"/>
      <c r="R10" s="35">
        <f t="shared" si="2"/>
        <v>800</v>
      </c>
      <c r="S10" s="36">
        <v>800</v>
      </c>
      <c r="T10" s="36"/>
      <c r="U10" s="36"/>
      <c r="V10" s="36"/>
      <c r="W10" s="36"/>
      <c r="X10" s="35"/>
      <c r="Y10" s="35"/>
      <c r="Z10" s="35"/>
      <c r="AA10" s="38" t="s">
        <v>88</v>
      </c>
      <c r="AB10" s="49"/>
    </row>
    <row r="11" s="6" customFormat="1" ht="123.4" spans="1:28">
      <c r="A11" s="18">
        <v>4</v>
      </c>
      <c r="B11" s="19" t="s">
        <v>89</v>
      </c>
      <c r="C11" s="20" t="s">
        <v>90</v>
      </c>
      <c r="D11" s="20" t="s">
        <v>91</v>
      </c>
      <c r="E11" s="20" t="s">
        <v>70</v>
      </c>
      <c r="F11" s="20" t="s">
        <v>81</v>
      </c>
      <c r="G11" s="20" t="s">
        <v>82</v>
      </c>
      <c r="H11" s="21" t="s">
        <v>92</v>
      </c>
      <c r="I11" s="20" t="s">
        <v>93</v>
      </c>
      <c r="J11" s="20">
        <v>1476</v>
      </c>
      <c r="K11" s="20" t="s">
        <v>94</v>
      </c>
      <c r="L11" s="20" t="s">
        <v>95</v>
      </c>
      <c r="M11" s="20" t="s">
        <v>95</v>
      </c>
      <c r="N11" s="34" t="s">
        <v>96</v>
      </c>
      <c r="O11" s="35">
        <v>6848</v>
      </c>
      <c r="P11" s="33">
        <f t="shared" si="1"/>
        <v>6848</v>
      </c>
      <c r="Q11" s="33"/>
      <c r="R11" s="35">
        <f t="shared" si="2"/>
        <v>6848</v>
      </c>
      <c r="S11" s="36"/>
      <c r="T11" s="35">
        <v>6848</v>
      </c>
      <c r="U11" s="36"/>
      <c r="V11" s="36"/>
      <c r="W11" s="36"/>
      <c r="X11" s="35"/>
      <c r="Y11" s="35"/>
      <c r="Z11" s="35"/>
      <c r="AA11" s="38" t="s">
        <v>97</v>
      </c>
      <c r="AB11" s="49"/>
    </row>
    <row r="12" s="6" customFormat="1" ht="70.5" spans="1:28">
      <c r="A12" s="18">
        <v>5</v>
      </c>
      <c r="B12" s="19" t="s">
        <v>98</v>
      </c>
      <c r="C12" s="20" t="s">
        <v>99</v>
      </c>
      <c r="D12" s="20" t="s">
        <v>16</v>
      </c>
      <c r="E12" s="20" t="s">
        <v>70</v>
      </c>
      <c r="F12" s="20" t="s">
        <v>81</v>
      </c>
      <c r="G12" s="20" t="s">
        <v>21</v>
      </c>
      <c r="H12" s="21" t="s">
        <v>100</v>
      </c>
      <c r="I12" s="20"/>
      <c r="J12" s="20"/>
      <c r="K12" s="20" t="s">
        <v>63</v>
      </c>
      <c r="L12" s="20" t="s">
        <v>101</v>
      </c>
      <c r="M12" s="20" t="s">
        <v>101</v>
      </c>
      <c r="N12" s="20" t="s">
        <v>102</v>
      </c>
      <c r="O12" s="32">
        <v>300</v>
      </c>
      <c r="P12" s="33">
        <f t="shared" si="1"/>
        <v>300</v>
      </c>
      <c r="Q12" s="33"/>
      <c r="R12" s="35">
        <f t="shared" si="2"/>
        <v>300</v>
      </c>
      <c r="S12" s="36">
        <v>300</v>
      </c>
      <c r="T12" s="36"/>
      <c r="U12" s="36"/>
      <c r="V12" s="36"/>
      <c r="W12" s="36"/>
      <c r="X12" s="35"/>
      <c r="Y12" s="35"/>
      <c r="Z12" s="35"/>
      <c r="AA12" s="38" t="s">
        <v>103</v>
      </c>
      <c r="AB12" s="49"/>
    </row>
    <row r="13" s="6" customFormat="1" ht="123.4" spans="1:28">
      <c r="A13" s="18">
        <v>6</v>
      </c>
      <c r="B13" s="19" t="s">
        <v>104</v>
      </c>
      <c r="C13" s="20" t="s">
        <v>105</v>
      </c>
      <c r="D13" s="20" t="s">
        <v>69</v>
      </c>
      <c r="E13" s="20" t="s">
        <v>70</v>
      </c>
      <c r="F13" s="20" t="s">
        <v>81</v>
      </c>
      <c r="G13" s="20" t="s">
        <v>82</v>
      </c>
      <c r="H13" s="21" t="s">
        <v>106</v>
      </c>
      <c r="I13" s="20" t="s">
        <v>107</v>
      </c>
      <c r="J13" s="20">
        <v>1.8</v>
      </c>
      <c r="K13" s="20" t="s">
        <v>63</v>
      </c>
      <c r="L13" s="20" t="s">
        <v>101</v>
      </c>
      <c r="M13" s="20" t="s">
        <v>101</v>
      </c>
      <c r="N13" s="20" t="s">
        <v>102</v>
      </c>
      <c r="O13" s="32">
        <v>4500</v>
      </c>
      <c r="P13" s="33">
        <f t="shared" si="1"/>
        <v>4500</v>
      </c>
      <c r="Q13" s="33"/>
      <c r="R13" s="35">
        <f t="shared" si="2"/>
        <v>4500</v>
      </c>
      <c r="S13" s="36">
        <v>4500</v>
      </c>
      <c r="T13" s="36"/>
      <c r="U13" s="36"/>
      <c r="V13" s="36"/>
      <c r="W13" s="36"/>
      <c r="X13" s="35"/>
      <c r="Y13" s="35"/>
      <c r="Z13" s="35"/>
      <c r="AA13" s="38" t="s">
        <v>108</v>
      </c>
      <c r="AB13" s="49"/>
    </row>
    <row r="14" s="6" customFormat="1" ht="123.4" spans="1:28">
      <c r="A14" s="18">
        <v>7</v>
      </c>
      <c r="B14" s="19" t="s">
        <v>109</v>
      </c>
      <c r="C14" s="20" t="s">
        <v>110</v>
      </c>
      <c r="D14" s="20" t="s">
        <v>15</v>
      </c>
      <c r="E14" s="20" t="s">
        <v>70</v>
      </c>
      <c r="F14" s="20" t="s">
        <v>81</v>
      </c>
      <c r="G14" s="20" t="s">
        <v>82</v>
      </c>
      <c r="H14" s="21" t="s">
        <v>111</v>
      </c>
      <c r="I14" s="20" t="s">
        <v>93</v>
      </c>
      <c r="J14" s="20">
        <v>6700</v>
      </c>
      <c r="K14" s="20" t="s">
        <v>63</v>
      </c>
      <c r="L14" s="20" t="s">
        <v>112</v>
      </c>
      <c r="M14" s="20" t="s">
        <v>112</v>
      </c>
      <c r="N14" s="20" t="s">
        <v>113</v>
      </c>
      <c r="O14" s="32">
        <v>2010</v>
      </c>
      <c r="P14" s="33">
        <f t="shared" si="1"/>
        <v>2010</v>
      </c>
      <c r="Q14" s="33"/>
      <c r="R14" s="35">
        <f t="shared" si="2"/>
        <v>2010</v>
      </c>
      <c r="S14" s="36">
        <v>2010</v>
      </c>
      <c r="T14" s="36"/>
      <c r="U14" s="36"/>
      <c r="V14" s="36"/>
      <c r="W14" s="36"/>
      <c r="X14" s="35"/>
      <c r="Y14" s="35"/>
      <c r="Z14" s="35"/>
      <c r="AA14" s="38" t="s">
        <v>114</v>
      </c>
      <c r="AB14" s="49"/>
    </row>
    <row r="15" s="5" customFormat="1" ht="123.4" spans="1:28">
      <c r="A15" s="18">
        <v>8</v>
      </c>
      <c r="B15" s="19" t="s">
        <v>115</v>
      </c>
      <c r="C15" s="20" t="s">
        <v>116</v>
      </c>
      <c r="D15" s="20" t="s">
        <v>13</v>
      </c>
      <c r="E15" s="20" t="s">
        <v>70</v>
      </c>
      <c r="F15" s="20" t="s">
        <v>71</v>
      </c>
      <c r="G15" s="20" t="s">
        <v>117</v>
      </c>
      <c r="H15" s="21" t="s">
        <v>118</v>
      </c>
      <c r="I15" s="20" t="s">
        <v>62</v>
      </c>
      <c r="J15" s="20">
        <v>3.5</v>
      </c>
      <c r="K15" s="20" t="s">
        <v>63</v>
      </c>
      <c r="L15" s="20" t="s">
        <v>119</v>
      </c>
      <c r="M15" s="20" t="s">
        <v>120</v>
      </c>
      <c r="N15" s="20" t="s">
        <v>121</v>
      </c>
      <c r="O15" s="32">
        <v>200</v>
      </c>
      <c r="P15" s="33">
        <f t="shared" si="1"/>
        <v>200</v>
      </c>
      <c r="Q15" s="33"/>
      <c r="R15" s="35">
        <f t="shared" si="2"/>
        <v>200</v>
      </c>
      <c r="S15" s="36">
        <v>200</v>
      </c>
      <c r="T15" s="36"/>
      <c r="U15" s="36"/>
      <c r="V15" s="36"/>
      <c r="W15" s="36"/>
      <c r="X15" s="35"/>
      <c r="Y15" s="35"/>
      <c r="Z15" s="35"/>
      <c r="AA15" s="38" t="s">
        <v>122</v>
      </c>
      <c r="AB15" s="49"/>
    </row>
    <row r="16" s="6" customFormat="1" ht="158.65" spans="1:28">
      <c r="A16" s="18">
        <v>9</v>
      </c>
      <c r="B16" s="19" t="s">
        <v>123</v>
      </c>
      <c r="C16" s="20" t="s">
        <v>124</v>
      </c>
      <c r="D16" s="20" t="s">
        <v>13</v>
      </c>
      <c r="E16" s="20" t="s">
        <v>70</v>
      </c>
      <c r="F16" s="20" t="s">
        <v>71</v>
      </c>
      <c r="G16" s="20" t="s">
        <v>125</v>
      </c>
      <c r="H16" s="21" t="s">
        <v>126</v>
      </c>
      <c r="I16" s="20" t="s">
        <v>62</v>
      </c>
      <c r="J16" s="20">
        <v>26.7</v>
      </c>
      <c r="K16" s="20" t="s">
        <v>63</v>
      </c>
      <c r="L16" s="20" t="s">
        <v>127</v>
      </c>
      <c r="M16" s="20" t="s">
        <v>127</v>
      </c>
      <c r="N16" s="20" t="s">
        <v>128</v>
      </c>
      <c r="O16" s="32">
        <v>1750</v>
      </c>
      <c r="P16" s="33">
        <f t="shared" si="1"/>
        <v>1750</v>
      </c>
      <c r="Q16" s="33"/>
      <c r="R16" s="35">
        <f t="shared" si="2"/>
        <v>1750</v>
      </c>
      <c r="S16" s="36">
        <v>1750</v>
      </c>
      <c r="T16" s="36"/>
      <c r="U16" s="36"/>
      <c r="V16" s="36"/>
      <c r="W16" s="36"/>
      <c r="X16" s="35"/>
      <c r="Y16" s="35"/>
      <c r="Z16" s="35"/>
      <c r="AA16" s="38" t="s">
        <v>129</v>
      </c>
      <c r="AB16" s="49"/>
    </row>
    <row r="17" s="6" customFormat="1" ht="70.5" spans="1:28">
      <c r="A17" s="18">
        <v>10</v>
      </c>
      <c r="B17" s="19" t="s">
        <v>130</v>
      </c>
      <c r="C17" s="20" t="s">
        <v>131</v>
      </c>
      <c r="D17" s="20" t="s">
        <v>69</v>
      </c>
      <c r="E17" s="20" t="s">
        <v>132</v>
      </c>
      <c r="F17" s="20" t="s">
        <v>71</v>
      </c>
      <c r="G17" s="20" t="s">
        <v>133</v>
      </c>
      <c r="H17" s="21" t="s">
        <v>134</v>
      </c>
      <c r="I17" s="20" t="s">
        <v>62</v>
      </c>
      <c r="J17" s="20">
        <v>5.5</v>
      </c>
      <c r="K17" s="20" t="s">
        <v>63</v>
      </c>
      <c r="L17" s="20" t="s">
        <v>64</v>
      </c>
      <c r="M17" s="20" t="s">
        <v>64</v>
      </c>
      <c r="N17" s="22" t="s">
        <v>65</v>
      </c>
      <c r="O17" s="35">
        <v>825</v>
      </c>
      <c r="P17" s="36">
        <f t="shared" si="1"/>
        <v>825</v>
      </c>
      <c r="Q17" s="33"/>
      <c r="R17" s="35">
        <f t="shared" si="2"/>
        <v>825</v>
      </c>
      <c r="S17" s="36">
        <v>825</v>
      </c>
      <c r="T17" s="36"/>
      <c r="U17" s="36"/>
      <c r="V17" s="36"/>
      <c r="W17" s="36"/>
      <c r="X17" s="35"/>
      <c r="Y17" s="35"/>
      <c r="Z17" s="35"/>
      <c r="AA17" s="38" t="s">
        <v>135</v>
      </c>
      <c r="AB17" s="49"/>
    </row>
    <row r="18" s="6" customFormat="1" ht="70.5" spans="1:28">
      <c r="A18" s="18">
        <v>11</v>
      </c>
      <c r="B18" s="19" t="s">
        <v>136</v>
      </c>
      <c r="C18" s="20" t="s">
        <v>137</v>
      </c>
      <c r="D18" s="20" t="s">
        <v>69</v>
      </c>
      <c r="E18" s="20" t="s">
        <v>132</v>
      </c>
      <c r="F18" s="20" t="s">
        <v>71</v>
      </c>
      <c r="G18" s="20" t="s">
        <v>138</v>
      </c>
      <c r="H18" s="21" t="s">
        <v>139</v>
      </c>
      <c r="I18" s="20" t="s">
        <v>62</v>
      </c>
      <c r="J18" s="20">
        <v>7.3</v>
      </c>
      <c r="K18" s="20" t="s">
        <v>63</v>
      </c>
      <c r="L18" s="20" t="s">
        <v>64</v>
      </c>
      <c r="M18" s="20" t="s">
        <v>64</v>
      </c>
      <c r="N18" s="22" t="s">
        <v>65</v>
      </c>
      <c r="O18" s="35">
        <v>653.35</v>
      </c>
      <c r="P18" s="36">
        <f t="shared" si="1"/>
        <v>653.35</v>
      </c>
      <c r="Q18" s="33"/>
      <c r="R18" s="35">
        <f t="shared" si="2"/>
        <v>653.35</v>
      </c>
      <c r="S18" s="36">
        <v>653.35</v>
      </c>
      <c r="T18" s="36"/>
      <c r="U18" s="36"/>
      <c r="V18" s="36"/>
      <c r="W18" s="36"/>
      <c r="X18" s="35"/>
      <c r="Y18" s="35"/>
      <c r="Z18" s="35"/>
      <c r="AA18" s="38" t="s">
        <v>140</v>
      </c>
      <c r="AB18" s="49"/>
    </row>
    <row r="19" s="6" customFormat="1" ht="123.4" spans="1:28">
      <c r="A19" s="18">
        <v>12</v>
      </c>
      <c r="B19" s="19" t="s">
        <v>141</v>
      </c>
      <c r="C19" s="20" t="s">
        <v>142</v>
      </c>
      <c r="D19" s="20" t="s">
        <v>13</v>
      </c>
      <c r="E19" s="20" t="s">
        <v>70</v>
      </c>
      <c r="F19" s="20" t="s">
        <v>71</v>
      </c>
      <c r="G19" s="20" t="s">
        <v>133</v>
      </c>
      <c r="H19" s="21" t="s">
        <v>143</v>
      </c>
      <c r="I19" s="20" t="s">
        <v>62</v>
      </c>
      <c r="J19" s="20">
        <v>11.92</v>
      </c>
      <c r="K19" s="20" t="s">
        <v>63</v>
      </c>
      <c r="L19" s="20" t="s">
        <v>144</v>
      </c>
      <c r="M19" s="20" t="s">
        <v>120</v>
      </c>
      <c r="N19" s="20" t="s">
        <v>145</v>
      </c>
      <c r="O19" s="32">
        <v>900</v>
      </c>
      <c r="P19" s="33">
        <f t="shared" si="1"/>
        <v>900</v>
      </c>
      <c r="Q19" s="33"/>
      <c r="R19" s="35">
        <v>900</v>
      </c>
      <c r="S19" s="36">
        <v>900</v>
      </c>
      <c r="T19" s="36"/>
      <c r="U19" s="36"/>
      <c r="V19" s="36"/>
      <c r="W19" s="36"/>
      <c r="X19" s="35"/>
      <c r="Y19" s="35"/>
      <c r="Z19" s="35"/>
      <c r="AA19" s="38" t="s">
        <v>146</v>
      </c>
      <c r="AB19" s="49"/>
    </row>
    <row r="20" s="6" customFormat="1" ht="70.5" spans="1:28">
      <c r="A20" s="18">
        <v>13</v>
      </c>
      <c r="B20" s="19" t="s">
        <v>147</v>
      </c>
      <c r="C20" s="20" t="s">
        <v>148</v>
      </c>
      <c r="D20" s="20" t="s">
        <v>69</v>
      </c>
      <c r="E20" s="20" t="s">
        <v>132</v>
      </c>
      <c r="F20" s="20" t="s">
        <v>71</v>
      </c>
      <c r="G20" s="20" t="s">
        <v>149</v>
      </c>
      <c r="H20" s="21" t="s">
        <v>150</v>
      </c>
      <c r="I20" s="20" t="s">
        <v>62</v>
      </c>
      <c r="J20" s="20">
        <v>4.58</v>
      </c>
      <c r="K20" s="20" t="s">
        <v>63</v>
      </c>
      <c r="L20" s="20" t="s">
        <v>64</v>
      </c>
      <c r="M20" s="20" t="s">
        <v>64</v>
      </c>
      <c r="N20" s="22" t="s">
        <v>65</v>
      </c>
      <c r="O20" s="35">
        <v>389.3</v>
      </c>
      <c r="P20" s="36">
        <f t="shared" si="1"/>
        <v>389.3</v>
      </c>
      <c r="Q20" s="33"/>
      <c r="R20" s="35">
        <f t="shared" ref="R20:R25" si="3">S20+T20+U20+V20</f>
        <v>389.3</v>
      </c>
      <c r="S20" s="36">
        <v>389.3</v>
      </c>
      <c r="T20" s="36"/>
      <c r="U20" s="36"/>
      <c r="V20" s="36"/>
      <c r="W20" s="36"/>
      <c r="X20" s="35"/>
      <c r="Y20" s="35"/>
      <c r="Z20" s="35"/>
      <c r="AA20" s="38" t="s">
        <v>151</v>
      </c>
      <c r="AB20" s="49"/>
    </row>
    <row r="21" s="6" customFormat="1" ht="70.5" spans="1:28">
      <c r="A21" s="18">
        <v>14</v>
      </c>
      <c r="B21" s="19" t="s">
        <v>152</v>
      </c>
      <c r="C21" s="20" t="s">
        <v>153</v>
      </c>
      <c r="D21" s="20" t="s">
        <v>69</v>
      </c>
      <c r="E21" s="20" t="s">
        <v>132</v>
      </c>
      <c r="F21" s="20" t="s">
        <v>71</v>
      </c>
      <c r="G21" s="20" t="s">
        <v>154</v>
      </c>
      <c r="H21" s="21" t="s">
        <v>155</v>
      </c>
      <c r="I21" s="20" t="s">
        <v>62</v>
      </c>
      <c r="J21" s="20">
        <v>6.791</v>
      </c>
      <c r="K21" s="20" t="s">
        <v>63</v>
      </c>
      <c r="L21" s="20" t="s">
        <v>64</v>
      </c>
      <c r="M21" s="20" t="s">
        <v>64</v>
      </c>
      <c r="N21" s="22" t="s">
        <v>65</v>
      </c>
      <c r="O21" s="35">
        <v>577.24</v>
      </c>
      <c r="P21" s="36">
        <f t="shared" si="1"/>
        <v>577.24</v>
      </c>
      <c r="Q21" s="33"/>
      <c r="R21" s="35">
        <f t="shared" si="3"/>
        <v>577.24</v>
      </c>
      <c r="S21" s="36">
        <v>577.24</v>
      </c>
      <c r="T21" s="36"/>
      <c r="U21" s="36"/>
      <c r="V21" s="36"/>
      <c r="W21" s="36"/>
      <c r="X21" s="35"/>
      <c r="Y21" s="35"/>
      <c r="Z21" s="35"/>
      <c r="AA21" s="38" t="s">
        <v>156</v>
      </c>
      <c r="AB21" s="49"/>
    </row>
    <row r="22" s="6" customFormat="1" ht="105.75" spans="1:28">
      <c r="A22" s="18">
        <v>15</v>
      </c>
      <c r="B22" s="19" t="s">
        <v>157</v>
      </c>
      <c r="C22" s="20" t="s">
        <v>158</v>
      </c>
      <c r="D22" s="20" t="s">
        <v>13</v>
      </c>
      <c r="E22" s="20" t="s">
        <v>70</v>
      </c>
      <c r="F22" s="20" t="s">
        <v>159</v>
      </c>
      <c r="G22" s="20" t="s">
        <v>160</v>
      </c>
      <c r="H22" s="21" t="s">
        <v>161</v>
      </c>
      <c r="I22" s="20" t="s">
        <v>162</v>
      </c>
      <c r="J22" s="20">
        <v>1160</v>
      </c>
      <c r="K22" s="20" t="s">
        <v>63</v>
      </c>
      <c r="L22" s="20" t="s">
        <v>163</v>
      </c>
      <c r="M22" s="20" t="s">
        <v>76</v>
      </c>
      <c r="N22" s="20" t="s">
        <v>164</v>
      </c>
      <c r="O22" s="32">
        <v>348</v>
      </c>
      <c r="P22" s="33">
        <f t="shared" si="1"/>
        <v>348</v>
      </c>
      <c r="Q22" s="33"/>
      <c r="R22" s="35">
        <f t="shared" si="3"/>
        <v>348</v>
      </c>
      <c r="S22" s="36">
        <v>348</v>
      </c>
      <c r="T22" s="36"/>
      <c r="U22" s="36"/>
      <c r="V22" s="36"/>
      <c r="W22" s="36"/>
      <c r="X22" s="35"/>
      <c r="Y22" s="35"/>
      <c r="Z22" s="35"/>
      <c r="AA22" s="38" t="s">
        <v>165</v>
      </c>
      <c r="AB22" s="49"/>
    </row>
    <row r="23" s="6" customFormat="1" ht="123.4" spans="1:28">
      <c r="A23" s="18">
        <v>16</v>
      </c>
      <c r="B23" s="19" t="s">
        <v>166</v>
      </c>
      <c r="C23" s="20" t="s">
        <v>167</v>
      </c>
      <c r="D23" s="20" t="s">
        <v>13</v>
      </c>
      <c r="E23" s="20" t="s">
        <v>70</v>
      </c>
      <c r="F23" s="20" t="s">
        <v>71</v>
      </c>
      <c r="G23" s="20" t="s">
        <v>168</v>
      </c>
      <c r="H23" s="21" t="s">
        <v>169</v>
      </c>
      <c r="I23" s="20" t="s">
        <v>62</v>
      </c>
      <c r="J23" s="20">
        <v>19</v>
      </c>
      <c r="K23" s="20" t="s">
        <v>63</v>
      </c>
      <c r="L23" s="20" t="s">
        <v>170</v>
      </c>
      <c r="M23" s="20" t="s">
        <v>120</v>
      </c>
      <c r="N23" s="20" t="s">
        <v>171</v>
      </c>
      <c r="O23" s="32">
        <v>1441</v>
      </c>
      <c r="P23" s="33">
        <f t="shared" si="1"/>
        <v>1441</v>
      </c>
      <c r="Q23" s="33"/>
      <c r="R23" s="35">
        <f t="shared" si="3"/>
        <v>1441</v>
      </c>
      <c r="S23" s="36">
        <v>1441</v>
      </c>
      <c r="T23" s="36"/>
      <c r="U23" s="36"/>
      <c r="V23" s="36"/>
      <c r="W23" s="36"/>
      <c r="X23" s="35"/>
      <c r="Y23" s="35"/>
      <c r="Z23" s="35"/>
      <c r="AA23" s="38" t="s">
        <v>172</v>
      </c>
      <c r="AB23" s="49"/>
    </row>
    <row r="24" s="6" customFormat="1" ht="123.4" spans="1:28">
      <c r="A24" s="18">
        <v>17</v>
      </c>
      <c r="B24" s="19" t="s">
        <v>173</v>
      </c>
      <c r="C24" s="20" t="s">
        <v>174</v>
      </c>
      <c r="D24" s="20" t="s">
        <v>13</v>
      </c>
      <c r="E24" s="20" t="s">
        <v>70</v>
      </c>
      <c r="F24" s="20" t="s">
        <v>71</v>
      </c>
      <c r="G24" s="20" t="s">
        <v>175</v>
      </c>
      <c r="H24" s="21" t="s">
        <v>176</v>
      </c>
      <c r="I24" s="20" t="s">
        <v>62</v>
      </c>
      <c r="J24" s="20">
        <v>12.3</v>
      </c>
      <c r="K24" s="20" t="s">
        <v>63</v>
      </c>
      <c r="L24" s="20" t="s">
        <v>170</v>
      </c>
      <c r="M24" s="20" t="s">
        <v>120</v>
      </c>
      <c r="N24" s="20" t="s">
        <v>171</v>
      </c>
      <c r="O24" s="35">
        <v>909</v>
      </c>
      <c r="P24" s="36">
        <f t="shared" si="1"/>
        <v>909</v>
      </c>
      <c r="Q24" s="33"/>
      <c r="R24" s="35">
        <f t="shared" si="3"/>
        <v>909</v>
      </c>
      <c r="S24" s="36">
        <v>909</v>
      </c>
      <c r="T24" s="36"/>
      <c r="U24" s="36"/>
      <c r="V24" s="36"/>
      <c r="W24" s="36"/>
      <c r="X24" s="35"/>
      <c r="Y24" s="35"/>
      <c r="Z24" s="35"/>
      <c r="AA24" s="38" t="s">
        <v>177</v>
      </c>
      <c r="AB24" s="49"/>
    </row>
    <row r="25" s="6" customFormat="1" ht="141" spans="1:28">
      <c r="A25" s="18">
        <v>18</v>
      </c>
      <c r="B25" s="19" t="s">
        <v>178</v>
      </c>
      <c r="C25" s="20" t="s">
        <v>179</v>
      </c>
      <c r="D25" s="20" t="s">
        <v>13</v>
      </c>
      <c r="E25" s="20" t="s">
        <v>70</v>
      </c>
      <c r="F25" s="20" t="s">
        <v>159</v>
      </c>
      <c r="G25" s="20" t="s">
        <v>180</v>
      </c>
      <c r="H25" s="21" t="s">
        <v>181</v>
      </c>
      <c r="I25" s="20" t="s">
        <v>162</v>
      </c>
      <c r="J25" s="20">
        <v>1300</v>
      </c>
      <c r="K25" s="20" t="s">
        <v>63</v>
      </c>
      <c r="L25" s="20" t="s">
        <v>170</v>
      </c>
      <c r="M25" s="20" t="s">
        <v>76</v>
      </c>
      <c r="N25" s="20" t="s">
        <v>171</v>
      </c>
      <c r="O25" s="32">
        <v>390</v>
      </c>
      <c r="P25" s="33">
        <f t="shared" si="1"/>
        <v>390</v>
      </c>
      <c r="Q25" s="33"/>
      <c r="R25" s="35">
        <f t="shared" si="3"/>
        <v>390</v>
      </c>
      <c r="S25" s="36">
        <v>390</v>
      </c>
      <c r="T25" s="36"/>
      <c r="U25" s="36"/>
      <c r="V25" s="36"/>
      <c r="W25" s="36"/>
      <c r="X25" s="35"/>
      <c r="Y25" s="35"/>
      <c r="Z25" s="35"/>
      <c r="AA25" s="38" t="s">
        <v>182</v>
      </c>
      <c r="AB25" s="49"/>
    </row>
    <row r="26" s="6" customFormat="1" ht="158.65" spans="1:28">
      <c r="A26" s="18">
        <v>19</v>
      </c>
      <c r="B26" s="19"/>
      <c r="C26" s="20" t="s">
        <v>183</v>
      </c>
      <c r="D26" s="20" t="s">
        <v>91</v>
      </c>
      <c r="E26" s="20" t="s">
        <v>70</v>
      </c>
      <c r="F26" s="20" t="s">
        <v>81</v>
      </c>
      <c r="G26" s="20" t="s">
        <v>82</v>
      </c>
      <c r="H26" s="21" t="s">
        <v>184</v>
      </c>
      <c r="I26" s="20" t="s">
        <v>93</v>
      </c>
      <c r="J26" s="20">
        <v>2000</v>
      </c>
      <c r="K26" s="20" t="s">
        <v>94</v>
      </c>
      <c r="L26" s="20" t="s">
        <v>95</v>
      </c>
      <c r="M26" s="20" t="s">
        <v>95</v>
      </c>
      <c r="N26" s="34" t="s">
        <v>96</v>
      </c>
      <c r="O26" s="32">
        <v>100</v>
      </c>
      <c r="P26" s="33">
        <f t="shared" si="1"/>
        <v>100</v>
      </c>
      <c r="Q26" s="33"/>
      <c r="R26" s="32">
        <v>100</v>
      </c>
      <c r="S26" s="36"/>
      <c r="T26" s="32">
        <v>100</v>
      </c>
      <c r="U26" s="36"/>
      <c r="V26" s="36"/>
      <c r="W26" s="36"/>
      <c r="X26" s="35"/>
      <c r="Y26" s="35"/>
      <c r="Z26" s="35"/>
      <c r="AA26" s="38" t="s">
        <v>185</v>
      </c>
      <c r="AB26" s="49"/>
    </row>
    <row r="27" s="6" customFormat="1" ht="123.4" spans="1:28">
      <c r="A27" s="18">
        <v>20</v>
      </c>
      <c r="B27" s="19" t="s">
        <v>186</v>
      </c>
      <c r="C27" s="20" t="s">
        <v>187</v>
      </c>
      <c r="D27" s="20" t="s">
        <v>13</v>
      </c>
      <c r="E27" s="20" t="s">
        <v>70</v>
      </c>
      <c r="F27" s="20" t="s">
        <v>71</v>
      </c>
      <c r="G27" s="20" t="s">
        <v>188</v>
      </c>
      <c r="H27" s="21" t="s">
        <v>189</v>
      </c>
      <c r="I27" s="20" t="s">
        <v>62</v>
      </c>
      <c r="J27" s="20">
        <v>22.643</v>
      </c>
      <c r="K27" s="20" t="s">
        <v>63</v>
      </c>
      <c r="L27" s="20" t="s">
        <v>190</v>
      </c>
      <c r="M27" s="20" t="s">
        <v>120</v>
      </c>
      <c r="N27" s="34" t="s">
        <v>191</v>
      </c>
      <c r="O27" s="35">
        <v>1545</v>
      </c>
      <c r="P27" s="36">
        <f t="shared" si="1"/>
        <v>1545</v>
      </c>
      <c r="Q27" s="33"/>
      <c r="R27" s="35">
        <f t="shared" ref="R27:R43" si="4">S27+T27+U27+V27</f>
        <v>1545</v>
      </c>
      <c r="S27" s="36">
        <v>1545</v>
      </c>
      <c r="T27" s="36"/>
      <c r="U27" s="36"/>
      <c r="V27" s="36"/>
      <c r="W27" s="36"/>
      <c r="X27" s="35"/>
      <c r="Y27" s="35"/>
      <c r="Z27" s="35"/>
      <c r="AA27" s="38" t="s">
        <v>192</v>
      </c>
      <c r="AB27" s="49"/>
    </row>
    <row r="28" s="6" customFormat="1" ht="123.4" spans="1:28">
      <c r="A28" s="18">
        <v>21</v>
      </c>
      <c r="B28" s="19" t="s">
        <v>193</v>
      </c>
      <c r="C28" s="20" t="s">
        <v>194</v>
      </c>
      <c r="D28" s="20" t="s">
        <v>13</v>
      </c>
      <c r="E28" s="20" t="s">
        <v>59</v>
      </c>
      <c r="F28" s="20" t="s">
        <v>60</v>
      </c>
      <c r="G28" s="20" t="s">
        <v>195</v>
      </c>
      <c r="H28" s="21" t="s">
        <v>196</v>
      </c>
      <c r="I28" s="20" t="s">
        <v>197</v>
      </c>
      <c r="J28" s="20">
        <v>1</v>
      </c>
      <c r="K28" s="20" t="s">
        <v>63</v>
      </c>
      <c r="L28" s="20" t="s">
        <v>190</v>
      </c>
      <c r="M28" s="20" t="s">
        <v>120</v>
      </c>
      <c r="N28" s="20" t="s">
        <v>191</v>
      </c>
      <c r="O28" s="35">
        <v>9467.1</v>
      </c>
      <c r="P28" s="36">
        <f t="shared" si="1"/>
        <v>9467.1</v>
      </c>
      <c r="Q28" s="33">
        <f>O28-R28</f>
        <v>1467.1</v>
      </c>
      <c r="R28" s="35">
        <f t="shared" si="4"/>
        <v>8000</v>
      </c>
      <c r="S28" s="36">
        <v>8000</v>
      </c>
      <c r="T28" s="36"/>
      <c r="U28" s="36"/>
      <c r="V28" s="36"/>
      <c r="W28" s="36"/>
      <c r="X28" s="35"/>
      <c r="Y28" s="35"/>
      <c r="Z28" s="35"/>
      <c r="AA28" s="38" t="s">
        <v>198</v>
      </c>
      <c r="AB28" s="20"/>
    </row>
    <row r="29" s="6" customFormat="1" ht="123.4" spans="1:28">
      <c r="A29" s="18">
        <v>22</v>
      </c>
      <c r="B29" s="19" t="s">
        <v>199</v>
      </c>
      <c r="C29" s="20" t="s">
        <v>200</v>
      </c>
      <c r="D29" s="20" t="s">
        <v>13</v>
      </c>
      <c r="E29" s="20" t="s">
        <v>70</v>
      </c>
      <c r="F29" s="20" t="s">
        <v>201</v>
      </c>
      <c r="G29" s="20" t="s">
        <v>202</v>
      </c>
      <c r="H29" s="21" t="s">
        <v>203</v>
      </c>
      <c r="I29" s="20" t="s">
        <v>62</v>
      </c>
      <c r="J29" s="20">
        <v>8.62</v>
      </c>
      <c r="K29" s="20" t="s">
        <v>63</v>
      </c>
      <c r="L29" s="20" t="s">
        <v>190</v>
      </c>
      <c r="M29" s="20" t="s">
        <v>120</v>
      </c>
      <c r="N29" s="34" t="s">
        <v>191</v>
      </c>
      <c r="O29" s="32">
        <v>760</v>
      </c>
      <c r="P29" s="33">
        <f t="shared" si="1"/>
        <v>760</v>
      </c>
      <c r="Q29" s="33"/>
      <c r="R29" s="35">
        <f t="shared" si="4"/>
        <v>760</v>
      </c>
      <c r="S29" s="36">
        <v>760</v>
      </c>
      <c r="T29" s="36"/>
      <c r="U29" s="36"/>
      <c r="V29" s="36"/>
      <c r="W29" s="36"/>
      <c r="X29" s="35"/>
      <c r="Y29" s="35"/>
      <c r="Z29" s="35"/>
      <c r="AA29" s="38" t="s">
        <v>204</v>
      </c>
      <c r="AB29" s="49"/>
    </row>
    <row r="30" s="6" customFormat="1" ht="247" customHeight="1" spans="1:28">
      <c r="A30" s="18">
        <v>23</v>
      </c>
      <c r="B30" s="19" t="s">
        <v>205</v>
      </c>
      <c r="C30" s="20" t="s">
        <v>206</v>
      </c>
      <c r="D30" s="20" t="s">
        <v>13</v>
      </c>
      <c r="E30" s="20" t="s">
        <v>70</v>
      </c>
      <c r="F30" s="20" t="s">
        <v>201</v>
      </c>
      <c r="G30" s="20" t="s">
        <v>207</v>
      </c>
      <c r="H30" s="21" t="s">
        <v>208</v>
      </c>
      <c r="I30" s="20" t="s">
        <v>62</v>
      </c>
      <c r="J30" s="20">
        <v>21.634</v>
      </c>
      <c r="K30" s="20" t="s">
        <v>94</v>
      </c>
      <c r="L30" s="20" t="s">
        <v>190</v>
      </c>
      <c r="M30" s="20" t="s">
        <v>120</v>
      </c>
      <c r="N30" s="34" t="s">
        <v>191</v>
      </c>
      <c r="O30" s="32">
        <v>1760</v>
      </c>
      <c r="P30" s="33">
        <f t="shared" si="1"/>
        <v>1760</v>
      </c>
      <c r="Q30" s="33"/>
      <c r="R30" s="35">
        <f t="shared" si="4"/>
        <v>1760</v>
      </c>
      <c r="S30" s="36"/>
      <c r="T30" s="36">
        <v>1760</v>
      </c>
      <c r="U30" s="36"/>
      <c r="V30" s="36"/>
      <c r="W30" s="36"/>
      <c r="X30" s="35"/>
      <c r="Y30" s="35"/>
      <c r="Z30" s="35"/>
      <c r="AA30" s="38" t="s">
        <v>209</v>
      </c>
      <c r="AB30" s="49"/>
    </row>
    <row r="31" s="6" customFormat="1" ht="124" customHeight="1" spans="1:28">
      <c r="A31" s="18">
        <v>24</v>
      </c>
      <c r="B31" s="19" t="s">
        <v>210</v>
      </c>
      <c r="C31" s="20" t="s">
        <v>211</v>
      </c>
      <c r="D31" s="20" t="s">
        <v>13</v>
      </c>
      <c r="E31" s="20" t="s">
        <v>70</v>
      </c>
      <c r="F31" s="20" t="s">
        <v>71</v>
      </c>
      <c r="G31" s="20" t="s">
        <v>212</v>
      </c>
      <c r="H31" s="21" t="s">
        <v>213</v>
      </c>
      <c r="I31" s="20" t="s">
        <v>62</v>
      </c>
      <c r="J31" s="20">
        <v>6.055</v>
      </c>
      <c r="K31" s="20" t="s">
        <v>63</v>
      </c>
      <c r="L31" s="20" t="s">
        <v>190</v>
      </c>
      <c r="M31" s="20" t="s">
        <v>120</v>
      </c>
      <c r="N31" s="34" t="s">
        <v>191</v>
      </c>
      <c r="O31" s="32">
        <v>431</v>
      </c>
      <c r="P31" s="33">
        <f t="shared" si="1"/>
        <v>431</v>
      </c>
      <c r="Q31" s="33"/>
      <c r="R31" s="35">
        <f t="shared" si="4"/>
        <v>431</v>
      </c>
      <c r="S31" s="36">
        <v>431</v>
      </c>
      <c r="T31" s="36"/>
      <c r="U31" s="36"/>
      <c r="V31" s="36"/>
      <c r="W31" s="36"/>
      <c r="X31" s="35"/>
      <c r="Y31" s="35"/>
      <c r="Z31" s="35"/>
      <c r="AA31" s="38" t="s">
        <v>214</v>
      </c>
      <c r="AB31" s="49"/>
    </row>
    <row r="32" s="6" customFormat="1" ht="123.4" spans="1:28">
      <c r="A32" s="18">
        <v>25</v>
      </c>
      <c r="B32" s="19" t="s">
        <v>215</v>
      </c>
      <c r="C32" s="20" t="s">
        <v>216</v>
      </c>
      <c r="D32" s="20" t="s">
        <v>69</v>
      </c>
      <c r="E32" s="20" t="s">
        <v>70</v>
      </c>
      <c r="F32" s="20" t="s">
        <v>159</v>
      </c>
      <c r="G32" s="20" t="s">
        <v>217</v>
      </c>
      <c r="H32" s="21" t="s">
        <v>218</v>
      </c>
      <c r="I32" s="20" t="s">
        <v>74</v>
      </c>
      <c r="J32" s="20">
        <v>111</v>
      </c>
      <c r="K32" s="20" t="s">
        <v>94</v>
      </c>
      <c r="L32" s="20" t="s">
        <v>219</v>
      </c>
      <c r="M32" s="20" t="s">
        <v>220</v>
      </c>
      <c r="N32" s="34" t="s">
        <v>221</v>
      </c>
      <c r="O32" s="32">
        <v>222</v>
      </c>
      <c r="P32" s="33">
        <f t="shared" si="1"/>
        <v>222</v>
      </c>
      <c r="Q32" s="33"/>
      <c r="R32" s="35">
        <f t="shared" si="4"/>
        <v>222</v>
      </c>
      <c r="S32" s="36"/>
      <c r="T32" s="36">
        <v>222</v>
      </c>
      <c r="U32" s="36"/>
      <c r="V32" s="36"/>
      <c r="W32" s="36"/>
      <c r="X32" s="35"/>
      <c r="Y32" s="35"/>
      <c r="Z32" s="35"/>
      <c r="AA32" s="50" t="s">
        <v>222</v>
      </c>
      <c r="AB32" s="49"/>
    </row>
    <row r="33" s="6" customFormat="1" ht="123.4" spans="1:28">
      <c r="A33" s="18">
        <v>26</v>
      </c>
      <c r="B33" s="19" t="s">
        <v>223</v>
      </c>
      <c r="C33" s="20" t="s">
        <v>224</v>
      </c>
      <c r="D33" s="20" t="s">
        <v>91</v>
      </c>
      <c r="E33" s="20" t="s">
        <v>70</v>
      </c>
      <c r="F33" s="20" t="s">
        <v>81</v>
      </c>
      <c r="G33" s="20" t="s">
        <v>82</v>
      </c>
      <c r="H33" s="21" t="s">
        <v>225</v>
      </c>
      <c r="I33" s="20" t="s">
        <v>93</v>
      </c>
      <c r="J33" s="20">
        <v>950</v>
      </c>
      <c r="K33" s="20" t="s">
        <v>94</v>
      </c>
      <c r="L33" s="20" t="s">
        <v>127</v>
      </c>
      <c r="M33" s="20" t="s">
        <v>127</v>
      </c>
      <c r="N33" s="20" t="s">
        <v>128</v>
      </c>
      <c r="O33" s="32">
        <v>1140</v>
      </c>
      <c r="P33" s="33">
        <f t="shared" si="1"/>
        <v>1140</v>
      </c>
      <c r="Q33" s="33"/>
      <c r="R33" s="35">
        <f t="shared" si="4"/>
        <v>1140</v>
      </c>
      <c r="S33" s="36"/>
      <c r="T33" s="36">
        <v>1140</v>
      </c>
      <c r="U33" s="36"/>
      <c r="V33" s="36"/>
      <c r="W33" s="36"/>
      <c r="X33" s="35"/>
      <c r="Y33" s="35"/>
      <c r="Z33" s="35"/>
      <c r="AA33" s="38" t="s">
        <v>226</v>
      </c>
      <c r="AB33" s="49"/>
    </row>
    <row r="34" s="6" customFormat="1" ht="141" spans="1:28">
      <c r="A34" s="18">
        <v>27</v>
      </c>
      <c r="B34" s="19" t="s">
        <v>227</v>
      </c>
      <c r="C34" s="20" t="s">
        <v>228</v>
      </c>
      <c r="D34" s="20" t="s">
        <v>13</v>
      </c>
      <c r="E34" s="20" t="s">
        <v>70</v>
      </c>
      <c r="F34" s="20" t="s">
        <v>71</v>
      </c>
      <c r="G34" s="20" t="s">
        <v>229</v>
      </c>
      <c r="H34" s="21" t="s">
        <v>230</v>
      </c>
      <c r="I34" s="20" t="s">
        <v>62</v>
      </c>
      <c r="J34" s="20">
        <v>19.2</v>
      </c>
      <c r="K34" s="20" t="s">
        <v>63</v>
      </c>
      <c r="L34" s="20" t="s">
        <v>127</v>
      </c>
      <c r="M34" s="20" t="s">
        <v>127</v>
      </c>
      <c r="N34" s="20" t="s">
        <v>128</v>
      </c>
      <c r="O34" s="32">
        <v>1200</v>
      </c>
      <c r="P34" s="33">
        <f t="shared" si="1"/>
        <v>1200</v>
      </c>
      <c r="Q34" s="33"/>
      <c r="R34" s="35">
        <f t="shared" si="4"/>
        <v>1200</v>
      </c>
      <c r="S34" s="36">
        <v>1200</v>
      </c>
      <c r="T34" s="36"/>
      <c r="U34" s="36"/>
      <c r="V34" s="36"/>
      <c r="W34" s="36"/>
      <c r="X34" s="35"/>
      <c r="Y34" s="35"/>
      <c r="Z34" s="35"/>
      <c r="AA34" s="38" t="s">
        <v>231</v>
      </c>
      <c r="AB34" s="49"/>
    </row>
    <row r="35" s="6" customFormat="1" ht="105.75" spans="1:28">
      <c r="A35" s="18">
        <v>28</v>
      </c>
      <c r="B35" s="19" t="s">
        <v>232</v>
      </c>
      <c r="C35" s="20" t="s">
        <v>233</v>
      </c>
      <c r="D35" s="20" t="s">
        <v>69</v>
      </c>
      <c r="E35" s="20" t="s">
        <v>132</v>
      </c>
      <c r="F35" s="20" t="s">
        <v>71</v>
      </c>
      <c r="G35" s="20" t="s">
        <v>234</v>
      </c>
      <c r="H35" s="21" t="s">
        <v>235</v>
      </c>
      <c r="I35" s="20" t="s">
        <v>62</v>
      </c>
      <c r="J35" s="20">
        <v>6.796</v>
      </c>
      <c r="K35" s="20" t="s">
        <v>63</v>
      </c>
      <c r="L35" s="20" t="s">
        <v>64</v>
      </c>
      <c r="M35" s="20" t="s">
        <v>64</v>
      </c>
      <c r="N35" s="22" t="s">
        <v>65</v>
      </c>
      <c r="O35" s="35">
        <v>569.5</v>
      </c>
      <c r="P35" s="36">
        <f t="shared" si="1"/>
        <v>569.5</v>
      </c>
      <c r="Q35" s="33"/>
      <c r="R35" s="35">
        <f t="shared" si="4"/>
        <v>569.5</v>
      </c>
      <c r="S35" s="36">
        <v>569.5</v>
      </c>
      <c r="T35" s="36"/>
      <c r="U35" s="36"/>
      <c r="V35" s="36"/>
      <c r="W35" s="36"/>
      <c r="X35" s="35"/>
      <c r="Y35" s="35"/>
      <c r="Z35" s="35"/>
      <c r="AA35" s="38" t="s">
        <v>236</v>
      </c>
      <c r="AB35" s="49"/>
    </row>
    <row r="36" s="6" customFormat="1" ht="158.65" spans="1:28">
      <c r="A36" s="18">
        <v>29</v>
      </c>
      <c r="B36" s="19" t="s">
        <v>237</v>
      </c>
      <c r="C36" s="20" t="s">
        <v>238</v>
      </c>
      <c r="D36" s="20" t="s">
        <v>69</v>
      </c>
      <c r="E36" s="20" t="s">
        <v>70</v>
      </c>
      <c r="F36" s="20" t="s">
        <v>81</v>
      </c>
      <c r="G36" s="20" t="s">
        <v>239</v>
      </c>
      <c r="H36" s="21" t="s">
        <v>240</v>
      </c>
      <c r="I36" s="20" t="s">
        <v>197</v>
      </c>
      <c r="J36" s="20">
        <v>1</v>
      </c>
      <c r="K36" s="20" t="s">
        <v>63</v>
      </c>
      <c r="L36" s="20" t="s">
        <v>241</v>
      </c>
      <c r="M36" s="20" t="s">
        <v>76</v>
      </c>
      <c r="N36" s="20" t="s">
        <v>242</v>
      </c>
      <c r="O36" s="32">
        <v>260</v>
      </c>
      <c r="P36" s="33">
        <f t="shared" si="1"/>
        <v>260</v>
      </c>
      <c r="Q36" s="33"/>
      <c r="R36" s="35">
        <f t="shared" si="4"/>
        <v>260</v>
      </c>
      <c r="S36" s="36">
        <v>260</v>
      </c>
      <c r="T36" s="36"/>
      <c r="U36" s="36"/>
      <c r="V36" s="36"/>
      <c r="W36" s="36"/>
      <c r="X36" s="35"/>
      <c r="Y36" s="35"/>
      <c r="Z36" s="35"/>
      <c r="AA36" s="38" t="s">
        <v>243</v>
      </c>
      <c r="AB36" s="20"/>
    </row>
    <row r="37" s="6" customFormat="1" ht="207" customHeight="1" spans="1:28">
      <c r="A37" s="18">
        <v>30</v>
      </c>
      <c r="B37" s="19" t="s">
        <v>244</v>
      </c>
      <c r="C37" s="20" t="s">
        <v>245</v>
      </c>
      <c r="D37" s="20" t="s">
        <v>13</v>
      </c>
      <c r="E37" s="20" t="s">
        <v>70</v>
      </c>
      <c r="F37" s="20" t="s">
        <v>71</v>
      </c>
      <c r="G37" s="20" t="s">
        <v>246</v>
      </c>
      <c r="H37" s="21" t="s">
        <v>247</v>
      </c>
      <c r="I37" s="20" t="s">
        <v>62</v>
      </c>
      <c r="J37" s="20">
        <v>9.619</v>
      </c>
      <c r="K37" s="20" t="s">
        <v>63</v>
      </c>
      <c r="L37" s="20" t="s">
        <v>241</v>
      </c>
      <c r="M37" s="20" t="s">
        <v>120</v>
      </c>
      <c r="N37" s="34" t="s">
        <v>248</v>
      </c>
      <c r="O37" s="32">
        <v>745</v>
      </c>
      <c r="P37" s="33">
        <f t="shared" si="1"/>
        <v>745</v>
      </c>
      <c r="Q37" s="33"/>
      <c r="R37" s="35">
        <f t="shared" si="4"/>
        <v>745</v>
      </c>
      <c r="S37" s="36">
        <v>745</v>
      </c>
      <c r="T37" s="36"/>
      <c r="U37" s="36"/>
      <c r="V37" s="36"/>
      <c r="W37" s="36"/>
      <c r="X37" s="35"/>
      <c r="Y37" s="35"/>
      <c r="Z37" s="35"/>
      <c r="AA37" s="38" t="s">
        <v>249</v>
      </c>
      <c r="AB37" s="49"/>
    </row>
    <row r="38" s="6" customFormat="1" ht="70.5" spans="1:28">
      <c r="A38" s="18">
        <v>31</v>
      </c>
      <c r="B38" s="19" t="s">
        <v>250</v>
      </c>
      <c r="C38" s="20" t="s">
        <v>251</v>
      </c>
      <c r="D38" s="20" t="s">
        <v>69</v>
      </c>
      <c r="E38" s="20" t="s">
        <v>132</v>
      </c>
      <c r="F38" s="22" t="s">
        <v>252</v>
      </c>
      <c r="G38" s="20" t="s">
        <v>253</v>
      </c>
      <c r="H38" s="21" t="s">
        <v>254</v>
      </c>
      <c r="I38" s="20" t="s">
        <v>62</v>
      </c>
      <c r="J38" s="20">
        <v>2.85</v>
      </c>
      <c r="K38" s="20" t="s">
        <v>63</v>
      </c>
      <c r="L38" s="20" t="s">
        <v>64</v>
      </c>
      <c r="M38" s="20" t="s">
        <v>64</v>
      </c>
      <c r="N38" s="22" t="s">
        <v>65</v>
      </c>
      <c r="O38" s="35">
        <v>726.75</v>
      </c>
      <c r="P38" s="36">
        <f t="shared" si="1"/>
        <v>726.75</v>
      </c>
      <c r="Q38" s="33"/>
      <c r="R38" s="35">
        <f t="shared" si="4"/>
        <v>726.75</v>
      </c>
      <c r="S38" s="36">
        <v>726.75</v>
      </c>
      <c r="T38" s="36"/>
      <c r="U38" s="36"/>
      <c r="V38" s="36"/>
      <c r="W38" s="36"/>
      <c r="X38" s="35"/>
      <c r="Y38" s="35"/>
      <c r="Z38" s="35"/>
      <c r="AA38" s="38" t="s">
        <v>255</v>
      </c>
      <c r="AB38" s="49"/>
    </row>
    <row r="39" s="6" customFormat="1" ht="70.5" spans="1:28">
      <c r="A39" s="18">
        <v>32</v>
      </c>
      <c r="B39" s="19" t="s">
        <v>256</v>
      </c>
      <c r="C39" s="20" t="s">
        <v>257</v>
      </c>
      <c r="D39" s="20" t="s">
        <v>69</v>
      </c>
      <c r="E39" s="20" t="s">
        <v>132</v>
      </c>
      <c r="F39" s="22" t="s">
        <v>252</v>
      </c>
      <c r="G39" s="20" t="s">
        <v>253</v>
      </c>
      <c r="H39" s="21" t="s">
        <v>258</v>
      </c>
      <c r="I39" s="20" t="s">
        <v>62</v>
      </c>
      <c r="J39" s="20">
        <v>2.93</v>
      </c>
      <c r="K39" s="20" t="s">
        <v>63</v>
      </c>
      <c r="L39" s="20" t="s">
        <v>64</v>
      </c>
      <c r="M39" s="20" t="s">
        <v>64</v>
      </c>
      <c r="N39" s="22" t="s">
        <v>65</v>
      </c>
      <c r="O39" s="35">
        <v>747.15</v>
      </c>
      <c r="P39" s="36">
        <f t="shared" si="1"/>
        <v>747.15</v>
      </c>
      <c r="Q39" s="33"/>
      <c r="R39" s="35">
        <f t="shared" si="4"/>
        <v>747.15</v>
      </c>
      <c r="S39" s="36">
        <v>747.15</v>
      </c>
      <c r="T39" s="36"/>
      <c r="U39" s="36"/>
      <c r="V39" s="36"/>
      <c r="W39" s="36"/>
      <c r="X39" s="35"/>
      <c r="Y39" s="35"/>
      <c r="Z39" s="35"/>
      <c r="AA39" s="38" t="s">
        <v>255</v>
      </c>
      <c r="AB39" s="49"/>
    </row>
    <row r="40" s="6" customFormat="1" ht="158.65" spans="1:28">
      <c r="A40" s="18">
        <v>33</v>
      </c>
      <c r="B40" s="19" t="s">
        <v>259</v>
      </c>
      <c r="C40" s="20" t="s">
        <v>260</v>
      </c>
      <c r="D40" s="20" t="s">
        <v>13</v>
      </c>
      <c r="E40" s="20" t="s">
        <v>70</v>
      </c>
      <c r="F40" s="20" t="s">
        <v>71</v>
      </c>
      <c r="G40" s="20" t="s">
        <v>261</v>
      </c>
      <c r="H40" s="21" t="s">
        <v>262</v>
      </c>
      <c r="I40" s="20" t="s">
        <v>62</v>
      </c>
      <c r="J40" s="20">
        <v>13.5</v>
      </c>
      <c r="K40" s="20" t="s">
        <v>63</v>
      </c>
      <c r="L40" s="20" t="s">
        <v>127</v>
      </c>
      <c r="M40" s="20" t="s">
        <v>127</v>
      </c>
      <c r="N40" s="20" t="s">
        <v>128</v>
      </c>
      <c r="O40" s="32">
        <v>1200</v>
      </c>
      <c r="P40" s="33">
        <f t="shared" si="1"/>
        <v>1200</v>
      </c>
      <c r="Q40" s="33"/>
      <c r="R40" s="35">
        <f t="shared" si="4"/>
        <v>1200</v>
      </c>
      <c r="S40" s="36">
        <v>1200</v>
      </c>
      <c r="T40" s="36"/>
      <c r="U40" s="36"/>
      <c r="V40" s="36"/>
      <c r="W40" s="36"/>
      <c r="X40" s="35"/>
      <c r="Y40" s="35"/>
      <c r="Z40" s="35"/>
      <c r="AA40" s="38" t="s">
        <v>263</v>
      </c>
      <c r="AB40" s="51"/>
    </row>
    <row r="41" s="6" customFormat="1" ht="176.25" spans="1:28">
      <c r="A41" s="18">
        <v>34</v>
      </c>
      <c r="B41" s="19" t="s">
        <v>264</v>
      </c>
      <c r="C41" s="20" t="s">
        <v>265</v>
      </c>
      <c r="D41" s="20" t="s">
        <v>13</v>
      </c>
      <c r="E41" s="20" t="s">
        <v>70</v>
      </c>
      <c r="F41" s="20" t="s">
        <v>201</v>
      </c>
      <c r="G41" s="20" t="s">
        <v>266</v>
      </c>
      <c r="H41" s="21" t="s">
        <v>267</v>
      </c>
      <c r="I41" s="20" t="s">
        <v>62</v>
      </c>
      <c r="J41" s="20">
        <v>43.03</v>
      </c>
      <c r="K41" s="20" t="s">
        <v>63</v>
      </c>
      <c r="L41" s="20" t="s">
        <v>268</v>
      </c>
      <c r="M41" s="20" t="s">
        <v>120</v>
      </c>
      <c r="N41" s="20" t="s">
        <v>269</v>
      </c>
      <c r="O41" s="32">
        <v>3230</v>
      </c>
      <c r="P41" s="33">
        <f t="shared" si="1"/>
        <v>3230</v>
      </c>
      <c r="Q41" s="33"/>
      <c r="R41" s="35">
        <f t="shared" si="4"/>
        <v>3230</v>
      </c>
      <c r="S41" s="36">
        <v>3230</v>
      </c>
      <c r="T41" s="36"/>
      <c r="U41" s="36"/>
      <c r="V41" s="36"/>
      <c r="W41" s="36"/>
      <c r="X41" s="35"/>
      <c r="Y41" s="35"/>
      <c r="Z41" s="35"/>
      <c r="AA41" s="38" t="s">
        <v>270</v>
      </c>
      <c r="AB41" s="49"/>
    </row>
    <row r="42" s="6" customFormat="1" ht="70.5" spans="1:28">
      <c r="A42" s="18">
        <v>35</v>
      </c>
      <c r="B42" s="19" t="s">
        <v>271</v>
      </c>
      <c r="C42" s="20" t="s">
        <v>272</v>
      </c>
      <c r="D42" s="20" t="s">
        <v>69</v>
      </c>
      <c r="E42" s="20" t="s">
        <v>132</v>
      </c>
      <c r="F42" s="20" t="s">
        <v>71</v>
      </c>
      <c r="G42" s="20" t="s">
        <v>273</v>
      </c>
      <c r="H42" s="21" t="s">
        <v>274</v>
      </c>
      <c r="I42" s="20" t="s">
        <v>62</v>
      </c>
      <c r="J42" s="20">
        <v>6.455</v>
      </c>
      <c r="K42" s="20" t="s">
        <v>63</v>
      </c>
      <c r="L42" s="20" t="s">
        <v>64</v>
      </c>
      <c r="M42" s="20" t="s">
        <v>64</v>
      </c>
      <c r="N42" s="22" t="s">
        <v>65</v>
      </c>
      <c r="O42" s="35">
        <v>577.72</v>
      </c>
      <c r="P42" s="36">
        <f t="shared" si="1"/>
        <v>577.72</v>
      </c>
      <c r="Q42" s="33"/>
      <c r="R42" s="35">
        <f t="shared" si="4"/>
        <v>577.72</v>
      </c>
      <c r="S42" s="36">
        <v>577.72</v>
      </c>
      <c r="T42" s="36"/>
      <c r="U42" s="36"/>
      <c r="V42" s="36"/>
      <c r="W42" s="36"/>
      <c r="X42" s="35"/>
      <c r="Y42" s="35"/>
      <c r="Z42" s="35"/>
      <c r="AA42" s="38" t="s">
        <v>275</v>
      </c>
      <c r="AB42" s="49"/>
    </row>
    <row r="43" s="6" customFormat="1" ht="105.75" spans="1:28">
      <c r="A43" s="18">
        <v>36</v>
      </c>
      <c r="B43" s="19" t="s">
        <v>276</v>
      </c>
      <c r="C43" s="20" t="s">
        <v>277</v>
      </c>
      <c r="D43" s="20" t="s">
        <v>69</v>
      </c>
      <c r="E43" s="20" t="s">
        <v>70</v>
      </c>
      <c r="F43" s="20" t="s">
        <v>71</v>
      </c>
      <c r="G43" s="20" t="s">
        <v>21</v>
      </c>
      <c r="H43" s="21" t="s">
        <v>278</v>
      </c>
      <c r="I43" s="20" t="s">
        <v>279</v>
      </c>
      <c r="J43" s="20">
        <v>1</v>
      </c>
      <c r="K43" s="20" t="s">
        <v>63</v>
      </c>
      <c r="L43" s="20" t="s">
        <v>220</v>
      </c>
      <c r="M43" s="20" t="s">
        <v>220</v>
      </c>
      <c r="N43" s="34" t="s">
        <v>280</v>
      </c>
      <c r="O43" s="32">
        <v>5000</v>
      </c>
      <c r="P43" s="33">
        <f t="shared" si="1"/>
        <v>5000</v>
      </c>
      <c r="Q43" s="33"/>
      <c r="R43" s="35">
        <f t="shared" si="4"/>
        <v>5000</v>
      </c>
      <c r="S43" s="36">
        <v>5000</v>
      </c>
      <c r="T43" s="36"/>
      <c r="U43" s="36"/>
      <c r="V43" s="36"/>
      <c r="W43" s="36"/>
      <c r="X43" s="35"/>
      <c r="Y43" s="35"/>
      <c r="Z43" s="35"/>
      <c r="AA43" s="38" t="s">
        <v>281</v>
      </c>
      <c r="AB43" s="49"/>
    </row>
    <row r="44" s="7" customFormat="1" ht="176.25" spans="1:28">
      <c r="A44" s="18">
        <v>37</v>
      </c>
      <c r="B44" s="8"/>
      <c r="C44" s="23" t="s">
        <v>282</v>
      </c>
      <c r="D44" s="20" t="s">
        <v>69</v>
      </c>
      <c r="E44" s="20" t="s">
        <v>70</v>
      </c>
      <c r="F44" s="20" t="s">
        <v>71</v>
      </c>
      <c r="G44" s="20" t="s">
        <v>283</v>
      </c>
      <c r="H44" s="24" t="s">
        <v>284</v>
      </c>
      <c r="I44" s="20" t="s">
        <v>285</v>
      </c>
      <c r="J44" s="20">
        <v>8640</v>
      </c>
      <c r="K44" s="20" t="s">
        <v>63</v>
      </c>
      <c r="L44" s="20" t="s">
        <v>220</v>
      </c>
      <c r="M44" s="20" t="s">
        <v>220</v>
      </c>
      <c r="N44" s="34" t="s">
        <v>280</v>
      </c>
      <c r="O44" s="37">
        <f t="shared" ref="O44:O53" si="5">SUM(R44)</f>
        <v>1383</v>
      </c>
      <c r="P44" s="33"/>
      <c r="Q44" s="41"/>
      <c r="R44" s="35">
        <f t="shared" ref="R44:R53" si="6">SUM(S44:W44)</f>
        <v>1383</v>
      </c>
      <c r="S44" s="36">
        <v>1383</v>
      </c>
      <c r="T44" s="36"/>
      <c r="U44" s="36"/>
      <c r="V44" s="36"/>
      <c r="W44" s="41"/>
      <c r="X44" s="35"/>
      <c r="Y44" s="36"/>
      <c r="Z44" s="41"/>
      <c r="AA44" s="38" t="s">
        <v>286</v>
      </c>
      <c r="AB44" s="20"/>
    </row>
    <row r="45" s="7" customFormat="1" ht="176.25" spans="1:28">
      <c r="A45" s="18">
        <v>38</v>
      </c>
      <c r="B45" s="8"/>
      <c r="C45" s="20" t="s">
        <v>287</v>
      </c>
      <c r="D45" s="20" t="s">
        <v>69</v>
      </c>
      <c r="E45" s="20" t="s">
        <v>132</v>
      </c>
      <c r="F45" s="20" t="s">
        <v>71</v>
      </c>
      <c r="G45" s="20" t="s">
        <v>288</v>
      </c>
      <c r="H45" s="21" t="s">
        <v>289</v>
      </c>
      <c r="I45" s="20" t="s">
        <v>285</v>
      </c>
      <c r="J45" s="20">
        <v>16150</v>
      </c>
      <c r="K45" s="20" t="s">
        <v>63</v>
      </c>
      <c r="L45" s="20" t="s">
        <v>220</v>
      </c>
      <c r="M45" s="20" t="s">
        <v>220</v>
      </c>
      <c r="N45" s="34" t="s">
        <v>280</v>
      </c>
      <c r="O45" s="37">
        <f t="shared" si="5"/>
        <v>2584</v>
      </c>
      <c r="P45" s="33"/>
      <c r="Q45" s="41"/>
      <c r="R45" s="35">
        <f t="shared" si="6"/>
        <v>2584</v>
      </c>
      <c r="S45" s="36">
        <v>2584</v>
      </c>
      <c r="T45" s="36"/>
      <c r="U45" s="36"/>
      <c r="V45" s="36"/>
      <c r="W45" s="41"/>
      <c r="X45" s="35"/>
      <c r="Y45" s="36"/>
      <c r="Z45" s="41"/>
      <c r="AA45" s="38" t="s">
        <v>290</v>
      </c>
      <c r="AB45" s="20"/>
    </row>
    <row r="46" s="7" customFormat="1" ht="176.25" spans="1:28">
      <c r="A46" s="18">
        <v>39</v>
      </c>
      <c r="B46" s="8"/>
      <c r="C46" s="20" t="s">
        <v>291</v>
      </c>
      <c r="D46" s="20" t="s">
        <v>69</v>
      </c>
      <c r="E46" s="20" t="s">
        <v>70</v>
      </c>
      <c r="F46" s="20" t="s">
        <v>71</v>
      </c>
      <c r="G46" s="20" t="s">
        <v>292</v>
      </c>
      <c r="H46" s="21" t="s">
        <v>293</v>
      </c>
      <c r="I46" s="20" t="s">
        <v>285</v>
      </c>
      <c r="J46" s="20">
        <v>14860</v>
      </c>
      <c r="K46" s="20" t="s">
        <v>63</v>
      </c>
      <c r="L46" s="20" t="s">
        <v>220</v>
      </c>
      <c r="M46" s="20" t="s">
        <v>220</v>
      </c>
      <c r="N46" s="34" t="s">
        <v>280</v>
      </c>
      <c r="O46" s="37">
        <f t="shared" si="5"/>
        <v>2377</v>
      </c>
      <c r="P46" s="33"/>
      <c r="Q46" s="41"/>
      <c r="R46" s="35">
        <f t="shared" si="6"/>
        <v>2377</v>
      </c>
      <c r="S46" s="36">
        <v>2377</v>
      </c>
      <c r="T46" s="36"/>
      <c r="U46" s="36"/>
      <c r="V46" s="36"/>
      <c r="W46" s="41"/>
      <c r="X46" s="35"/>
      <c r="Y46" s="36"/>
      <c r="Z46" s="41"/>
      <c r="AA46" s="38" t="s">
        <v>294</v>
      </c>
      <c r="AB46" s="20"/>
    </row>
    <row r="47" s="7" customFormat="1" ht="70.5" spans="1:28">
      <c r="A47" s="18">
        <v>40</v>
      </c>
      <c r="B47" s="8"/>
      <c r="C47" s="20" t="s">
        <v>295</v>
      </c>
      <c r="D47" s="20" t="s">
        <v>69</v>
      </c>
      <c r="E47" s="20" t="s">
        <v>70</v>
      </c>
      <c r="F47" s="20" t="s">
        <v>296</v>
      </c>
      <c r="G47" s="20" t="s">
        <v>133</v>
      </c>
      <c r="H47" s="21" t="s">
        <v>297</v>
      </c>
      <c r="I47" s="20" t="s">
        <v>298</v>
      </c>
      <c r="J47" s="20">
        <v>10.5</v>
      </c>
      <c r="K47" s="20" t="s">
        <v>63</v>
      </c>
      <c r="L47" s="20" t="s">
        <v>64</v>
      </c>
      <c r="M47" s="20" t="s">
        <v>64</v>
      </c>
      <c r="N47" s="20" t="s">
        <v>65</v>
      </c>
      <c r="O47" s="37">
        <f t="shared" si="5"/>
        <v>8715</v>
      </c>
      <c r="P47" s="33"/>
      <c r="Q47" s="41"/>
      <c r="R47" s="35">
        <f t="shared" si="6"/>
        <v>8715</v>
      </c>
      <c r="S47" s="33">
        <v>8715</v>
      </c>
      <c r="T47" s="36"/>
      <c r="U47" s="36"/>
      <c r="V47" s="36"/>
      <c r="W47" s="35"/>
      <c r="X47" s="35"/>
      <c r="Y47" s="35"/>
      <c r="Z47" s="41"/>
      <c r="AA47" s="38" t="s">
        <v>299</v>
      </c>
      <c r="AB47" s="20"/>
    </row>
    <row r="48" s="7" customFormat="1" ht="88.15" spans="1:28">
      <c r="A48" s="18">
        <v>41</v>
      </c>
      <c r="B48" s="8"/>
      <c r="C48" s="20" t="s">
        <v>300</v>
      </c>
      <c r="D48" s="20" t="s">
        <v>69</v>
      </c>
      <c r="E48" s="20" t="s">
        <v>132</v>
      </c>
      <c r="F48" s="20" t="s">
        <v>159</v>
      </c>
      <c r="G48" s="20" t="s">
        <v>301</v>
      </c>
      <c r="H48" s="21" t="s">
        <v>302</v>
      </c>
      <c r="I48" s="20" t="s">
        <v>62</v>
      </c>
      <c r="J48" s="20">
        <v>3.247</v>
      </c>
      <c r="K48" s="20" t="s">
        <v>63</v>
      </c>
      <c r="L48" s="20" t="s">
        <v>64</v>
      </c>
      <c r="M48" s="20" t="s">
        <v>64</v>
      </c>
      <c r="N48" s="20" t="s">
        <v>65</v>
      </c>
      <c r="O48" s="37">
        <f t="shared" si="5"/>
        <v>315</v>
      </c>
      <c r="P48" s="33"/>
      <c r="Q48" s="41"/>
      <c r="R48" s="35">
        <f t="shared" si="6"/>
        <v>315</v>
      </c>
      <c r="S48" s="33">
        <v>315</v>
      </c>
      <c r="T48" s="36"/>
      <c r="U48" s="36"/>
      <c r="V48" s="36"/>
      <c r="W48" s="35"/>
      <c r="X48" s="35"/>
      <c r="Y48" s="35"/>
      <c r="Z48" s="41"/>
      <c r="AA48" s="38" t="s">
        <v>303</v>
      </c>
      <c r="AB48" s="20"/>
    </row>
    <row r="49" s="7" customFormat="1" ht="88.15" spans="1:28">
      <c r="A49" s="18">
        <v>42</v>
      </c>
      <c r="B49" s="8"/>
      <c r="C49" s="20" t="s">
        <v>304</v>
      </c>
      <c r="D49" s="20" t="s">
        <v>13</v>
      </c>
      <c r="E49" s="20" t="s">
        <v>59</v>
      </c>
      <c r="F49" s="20" t="s">
        <v>60</v>
      </c>
      <c r="G49" s="20" t="s">
        <v>21</v>
      </c>
      <c r="H49" s="21" t="s">
        <v>305</v>
      </c>
      <c r="I49" s="20" t="s">
        <v>62</v>
      </c>
      <c r="J49" s="20">
        <v>152.55</v>
      </c>
      <c r="K49" s="20" t="s">
        <v>63</v>
      </c>
      <c r="L49" s="20" t="s">
        <v>64</v>
      </c>
      <c r="M49" s="20" t="s">
        <v>64</v>
      </c>
      <c r="N49" s="20" t="s">
        <v>65</v>
      </c>
      <c r="O49" s="37">
        <f t="shared" si="5"/>
        <v>5800</v>
      </c>
      <c r="P49" s="36"/>
      <c r="Q49" s="33"/>
      <c r="R49" s="35">
        <f t="shared" si="6"/>
        <v>5800</v>
      </c>
      <c r="S49" s="36">
        <v>5800</v>
      </c>
      <c r="T49" s="36"/>
      <c r="U49" s="36"/>
      <c r="V49" s="36"/>
      <c r="W49" s="36"/>
      <c r="X49" s="36"/>
      <c r="Y49" s="41"/>
      <c r="Z49" s="52"/>
      <c r="AA49" s="38" t="s">
        <v>306</v>
      </c>
      <c r="AB49" s="20"/>
    </row>
    <row r="50" s="7" customFormat="1" ht="141" spans="1:28">
      <c r="A50" s="18">
        <v>43</v>
      </c>
      <c r="B50" s="8"/>
      <c r="C50" s="20" t="s">
        <v>307</v>
      </c>
      <c r="D50" s="20" t="s">
        <v>69</v>
      </c>
      <c r="E50" s="20" t="s">
        <v>132</v>
      </c>
      <c r="F50" s="20" t="s">
        <v>159</v>
      </c>
      <c r="G50" s="20" t="s">
        <v>273</v>
      </c>
      <c r="H50" s="21" t="s">
        <v>308</v>
      </c>
      <c r="I50" s="20" t="s">
        <v>62</v>
      </c>
      <c r="J50" s="20">
        <v>7.732</v>
      </c>
      <c r="K50" s="20" t="s">
        <v>63</v>
      </c>
      <c r="L50" s="34" t="s">
        <v>85</v>
      </c>
      <c r="M50" s="20" t="s">
        <v>86</v>
      </c>
      <c r="N50" s="20" t="s">
        <v>87</v>
      </c>
      <c r="O50" s="37">
        <f t="shared" si="5"/>
        <v>372</v>
      </c>
      <c r="P50" s="33"/>
      <c r="Q50" s="41"/>
      <c r="R50" s="35">
        <f t="shared" si="6"/>
        <v>372</v>
      </c>
      <c r="S50" s="33">
        <v>372</v>
      </c>
      <c r="T50" s="36"/>
      <c r="U50" s="36"/>
      <c r="V50" s="36"/>
      <c r="W50" s="35"/>
      <c r="X50" s="35"/>
      <c r="Y50" s="35"/>
      <c r="Z50" s="41"/>
      <c r="AA50" s="38" t="s">
        <v>309</v>
      </c>
      <c r="AB50" s="20"/>
    </row>
    <row r="51" s="7" customFormat="1" ht="141" spans="1:28">
      <c r="A51" s="18">
        <v>44</v>
      </c>
      <c r="B51" s="8"/>
      <c r="C51" s="20" t="s">
        <v>310</v>
      </c>
      <c r="D51" s="20" t="s">
        <v>69</v>
      </c>
      <c r="E51" s="20" t="s">
        <v>132</v>
      </c>
      <c r="F51" s="20" t="s">
        <v>159</v>
      </c>
      <c r="G51" s="20" t="s">
        <v>273</v>
      </c>
      <c r="H51" s="21" t="s">
        <v>311</v>
      </c>
      <c r="I51" s="20" t="s">
        <v>62</v>
      </c>
      <c r="J51" s="20">
        <v>7.645</v>
      </c>
      <c r="K51" s="20" t="s">
        <v>63</v>
      </c>
      <c r="L51" s="34" t="s">
        <v>85</v>
      </c>
      <c r="M51" s="20" t="s">
        <v>86</v>
      </c>
      <c r="N51" s="20" t="s">
        <v>87</v>
      </c>
      <c r="O51" s="37">
        <f t="shared" si="5"/>
        <v>372</v>
      </c>
      <c r="P51" s="33"/>
      <c r="Q51" s="41"/>
      <c r="R51" s="35">
        <f t="shared" si="6"/>
        <v>372</v>
      </c>
      <c r="S51" s="33">
        <v>372</v>
      </c>
      <c r="T51" s="36"/>
      <c r="U51" s="36"/>
      <c r="V51" s="36"/>
      <c r="W51" s="35"/>
      <c r="X51" s="35"/>
      <c r="Y51" s="35"/>
      <c r="Z51" s="41"/>
      <c r="AA51" s="38" t="s">
        <v>312</v>
      </c>
      <c r="AB51" s="20"/>
    </row>
    <row r="52" s="7" customFormat="1" ht="141" spans="1:28">
      <c r="A52" s="18">
        <v>45</v>
      </c>
      <c r="B52" s="8"/>
      <c r="C52" s="20" t="s">
        <v>313</v>
      </c>
      <c r="D52" s="20" t="s">
        <v>69</v>
      </c>
      <c r="E52" s="20" t="s">
        <v>132</v>
      </c>
      <c r="F52" s="20" t="s">
        <v>159</v>
      </c>
      <c r="G52" s="20" t="s">
        <v>273</v>
      </c>
      <c r="H52" s="21" t="s">
        <v>314</v>
      </c>
      <c r="I52" s="20" t="s">
        <v>62</v>
      </c>
      <c r="J52" s="20">
        <v>7.726</v>
      </c>
      <c r="K52" s="20" t="s">
        <v>63</v>
      </c>
      <c r="L52" s="34" t="s">
        <v>85</v>
      </c>
      <c r="M52" s="20" t="s">
        <v>86</v>
      </c>
      <c r="N52" s="20" t="s">
        <v>87</v>
      </c>
      <c r="O52" s="37">
        <f t="shared" si="5"/>
        <v>372</v>
      </c>
      <c r="P52" s="33"/>
      <c r="Q52" s="41"/>
      <c r="R52" s="35">
        <f t="shared" si="6"/>
        <v>372</v>
      </c>
      <c r="S52" s="33">
        <v>372</v>
      </c>
      <c r="T52" s="36"/>
      <c r="U52" s="36"/>
      <c r="V52" s="36"/>
      <c r="W52" s="35"/>
      <c r="X52" s="35"/>
      <c r="Y52" s="35"/>
      <c r="Z52" s="41"/>
      <c r="AA52" s="38" t="s">
        <v>315</v>
      </c>
      <c r="AB52" s="20"/>
    </row>
    <row r="53" s="7" customFormat="1" ht="229.15" spans="1:28">
      <c r="A53" s="18">
        <v>46</v>
      </c>
      <c r="B53" s="8"/>
      <c r="C53" s="23" t="s">
        <v>316</v>
      </c>
      <c r="D53" s="20" t="s">
        <v>69</v>
      </c>
      <c r="E53" s="20" t="s">
        <v>70</v>
      </c>
      <c r="F53" s="20" t="s">
        <v>317</v>
      </c>
      <c r="G53" s="20" t="s">
        <v>273</v>
      </c>
      <c r="H53" s="20" t="s">
        <v>318</v>
      </c>
      <c r="I53" s="20" t="s">
        <v>285</v>
      </c>
      <c r="J53" s="20">
        <v>500</v>
      </c>
      <c r="K53" s="20" t="s">
        <v>63</v>
      </c>
      <c r="L53" s="20" t="s">
        <v>268</v>
      </c>
      <c r="M53" s="20" t="s">
        <v>220</v>
      </c>
      <c r="N53" s="20" t="s">
        <v>269</v>
      </c>
      <c r="O53" s="37">
        <f t="shared" si="5"/>
        <v>137.5</v>
      </c>
      <c r="P53" s="38"/>
      <c r="Q53" s="38"/>
      <c r="R53" s="35">
        <f t="shared" si="6"/>
        <v>137.5</v>
      </c>
      <c r="S53" s="38">
        <v>137.5</v>
      </c>
      <c r="T53" s="20"/>
      <c r="U53" s="20"/>
      <c r="V53" s="20"/>
      <c r="W53" s="20"/>
      <c r="X53" s="20"/>
      <c r="Y53" s="20"/>
      <c r="Z53" s="20"/>
      <c r="AA53" s="20" t="s">
        <v>319</v>
      </c>
      <c r="AB53" s="20"/>
    </row>
    <row r="54" s="7" customFormat="1" ht="229.15" spans="1:28">
      <c r="A54" s="18">
        <v>47</v>
      </c>
      <c r="B54" s="8"/>
      <c r="C54" s="20" t="s">
        <v>320</v>
      </c>
      <c r="D54" s="20" t="s">
        <v>69</v>
      </c>
      <c r="E54" s="20" t="s">
        <v>70</v>
      </c>
      <c r="F54" s="20" t="s">
        <v>317</v>
      </c>
      <c r="G54" s="20" t="s">
        <v>321</v>
      </c>
      <c r="H54" s="20" t="s">
        <v>322</v>
      </c>
      <c r="I54" s="39" t="s">
        <v>285</v>
      </c>
      <c r="J54" s="39">
        <v>700</v>
      </c>
      <c r="K54" s="20" t="s">
        <v>63</v>
      </c>
      <c r="L54" s="20" t="s">
        <v>241</v>
      </c>
      <c r="M54" s="20" t="s">
        <v>220</v>
      </c>
      <c r="N54" s="20" t="s">
        <v>248</v>
      </c>
      <c r="O54" s="37">
        <v>210</v>
      </c>
      <c r="P54" s="36"/>
      <c r="Q54" s="36"/>
      <c r="R54" s="35">
        <v>210</v>
      </c>
      <c r="S54" s="36">
        <v>210</v>
      </c>
      <c r="T54" s="36"/>
      <c r="U54" s="36"/>
      <c r="V54" s="36"/>
      <c r="W54" s="36"/>
      <c r="X54" s="36"/>
      <c r="Y54" s="35"/>
      <c r="Z54" s="35"/>
      <c r="AA54" s="20" t="s">
        <v>319</v>
      </c>
      <c r="AB54" s="20"/>
    </row>
    <row r="55" s="7" customFormat="1" ht="229.15" spans="1:28">
      <c r="A55" s="18">
        <v>48</v>
      </c>
      <c r="B55" s="8"/>
      <c r="C55" s="25" t="s">
        <v>323</v>
      </c>
      <c r="D55" s="20" t="s">
        <v>69</v>
      </c>
      <c r="E55" s="20" t="s">
        <v>70</v>
      </c>
      <c r="F55" s="20" t="s">
        <v>201</v>
      </c>
      <c r="G55" s="20" t="s">
        <v>324</v>
      </c>
      <c r="H55" s="21" t="s">
        <v>325</v>
      </c>
      <c r="I55" s="20" t="s">
        <v>285</v>
      </c>
      <c r="J55" s="20">
        <v>9092</v>
      </c>
      <c r="K55" s="20" t="s">
        <v>63</v>
      </c>
      <c r="L55" s="20" t="s">
        <v>190</v>
      </c>
      <c r="M55" s="20" t="s">
        <v>220</v>
      </c>
      <c r="N55" s="40" t="s">
        <v>191</v>
      </c>
      <c r="O55" s="37">
        <f>SUM(R55)</f>
        <v>2273</v>
      </c>
      <c r="P55" s="33"/>
      <c r="Q55" s="41"/>
      <c r="R55" s="35">
        <f>SUM(S55:W55)</f>
        <v>2273</v>
      </c>
      <c r="S55" s="36">
        <v>2273</v>
      </c>
      <c r="T55" s="36"/>
      <c r="U55" s="36"/>
      <c r="V55" s="36"/>
      <c r="W55" s="35"/>
      <c r="X55" s="35"/>
      <c r="Y55" s="35"/>
      <c r="Z55" s="41"/>
      <c r="AA55" s="38" t="s">
        <v>319</v>
      </c>
      <c r="AB55" s="20"/>
    </row>
    <row r="56" s="7" customFormat="1" ht="70.5" spans="1:28">
      <c r="A56" s="18">
        <v>49</v>
      </c>
      <c r="B56" s="8"/>
      <c r="C56" s="20" t="s">
        <v>326</v>
      </c>
      <c r="D56" s="20" t="s">
        <v>69</v>
      </c>
      <c r="E56" s="20" t="s">
        <v>70</v>
      </c>
      <c r="F56" s="20" t="s">
        <v>159</v>
      </c>
      <c r="G56" s="20" t="s">
        <v>327</v>
      </c>
      <c r="H56" s="21" t="s">
        <v>328</v>
      </c>
      <c r="I56" s="20" t="s">
        <v>74</v>
      </c>
      <c r="J56" s="20">
        <v>120</v>
      </c>
      <c r="K56" s="20" t="s">
        <v>94</v>
      </c>
      <c r="L56" s="20" t="s">
        <v>170</v>
      </c>
      <c r="M56" s="20" t="s">
        <v>220</v>
      </c>
      <c r="N56" s="20" t="s">
        <v>171</v>
      </c>
      <c r="O56" s="37">
        <f>SUM(R56)</f>
        <v>360</v>
      </c>
      <c r="P56" s="33"/>
      <c r="Q56" s="41"/>
      <c r="R56" s="35">
        <f>SUM(S56:W56)</f>
        <v>360</v>
      </c>
      <c r="S56" s="36"/>
      <c r="T56" s="36">
        <v>360</v>
      </c>
      <c r="U56" s="36"/>
      <c r="V56" s="36"/>
      <c r="W56" s="35"/>
      <c r="X56" s="35"/>
      <c r="Y56" s="35"/>
      <c r="Z56" s="41"/>
      <c r="AA56" s="38" t="s">
        <v>329</v>
      </c>
      <c r="AB56" s="20"/>
    </row>
    <row r="57" s="7" customFormat="1" ht="229.15" spans="1:28">
      <c r="A57" s="18">
        <v>50</v>
      </c>
      <c r="B57" s="8"/>
      <c r="C57" s="20" t="s">
        <v>330</v>
      </c>
      <c r="D57" s="20" t="s">
        <v>69</v>
      </c>
      <c r="E57" s="20" t="s">
        <v>70</v>
      </c>
      <c r="F57" s="20" t="s">
        <v>317</v>
      </c>
      <c r="G57" s="20" t="s">
        <v>331</v>
      </c>
      <c r="H57" s="20" t="s">
        <v>332</v>
      </c>
      <c r="I57" s="20" t="s">
        <v>285</v>
      </c>
      <c r="J57" s="20">
        <v>2265.17</v>
      </c>
      <c r="K57" s="20" t="s">
        <v>63</v>
      </c>
      <c r="L57" s="20" t="s">
        <v>144</v>
      </c>
      <c r="M57" s="20" t="s">
        <v>220</v>
      </c>
      <c r="N57" s="20" t="s">
        <v>145</v>
      </c>
      <c r="O57" s="37">
        <f>SUM(R57)</f>
        <v>2200</v>
      </c>
      <c r="P57" s="36"/>
      <c r="Q57" s="36"/>
      <c r="R57" s="35">
        <f>SUM(S57:W57)</f>
        <v>2200</v>
      </c>
      <c r="S57" s="36">
        <v>2200</v>
      </c>
      <c r="T57" s="36"/>
      <c r="U57" s="36"/>
      <c r="V57" s="36"/>
      <c r="W57" s="36"/>
      <c r="X57" s="36"/>
      <c r="Y57" s="35"/>
      <c r="Z57" s="35"/>
      <c r="AA57" s="20" t="s">
        <v>319</v>
      </c>
      <c r="AB57" s="20"/>
    </row>
    <row r="58" s="7" customFormat="1" ht="105.75" spans="1:28">
      <c r="A58" s="18">
        <v>51</v>
      </c>
      <c r="B58" s="8"/>
      <c r="C58" s="20" t="s">
        <v>333</v>
      </c>
      <c r="D58" s="20" t="s">
        <v>69</v>
      </c>
      <c r="E58" s="20" t="s">
        <v>70</v>
      </c>
      <c r="F58" s="20" t="s">
        <v>334</v>
      </c>
      <c r="G58" s="20" t="s">
        <v>273</v>
      </c>
      <c r="H58" s="21" t="s">
        <v>335</v>
      </c>
      <c r="I58" s="20" t="s">
        <v>285</v>
      </c>
      <c r="J58" s="20">
        <v>123.9</v>
      </c>
      <c r="K58" s="20" t="s">
        <v>63</v>
      </c>
      <c r="L58" s="34" t="s">
        <v>85</v>
      </c>
      <c r="M58" s="20" t="s">
        <v>86</v>
      </c>
      <c r="N58" s="20" t="s">
        <v>87</v>
      </c>
      <c r="O58" s="37">
        <v>207.92</v>
      </c>
      <c r="P58" s="41"/>
      <c r="Q58" s="44"/>
      <c r="R58" s="35">
        <v>207.92</v>
      </c>
      <c r="S58" s="36">
        <v>207.92</v>
      </c>
      <c r="T58" s="36"/>
      <c r="U58" s="36"/>
      <c r="V58" s="35"/>
      <c r="W58" s="35"/>
      <c r="X58" s="35"/>
      <c r="Y58" s="41"/>
      <c r="Z58" s="44"/>
      <c r="AA58" s="38" t="s">
        <v>336</v>
      </c>
      <c r="AB58" s="53"/>
    </row>
    <row r="59" s="7" customFormat="1" ht="105.75" spans="1:28">
      <c r="A59" s="18">
        <v>52</v>
      </c>
      <c r="B59" s="8"/>
      <c r="C59" s="20" t="s">
        <v>337</v>
      </c>
      <c r="D59" s="20" t="s">
        <v>69</v>
      </c>
      <c r="E59" s="20" t="s">
        <v>70</v>
      </c>
      <c r="F59" s="20" t="s">
        <v>334</v>
      </c>
      <c r="G59" s="20" t="s">
        <v>273</v>
      </c>
      <c r="H59" s="21" t="s">
        <v>338</v>
      </c>
      <c r="I59" s="20" t="s">
        <v>285</v>
      </c>
      <c r="J59" s="20">
        <v>210.97</v>
      </c>
      <c r="K59" s="20" t="s">
        <v>63</v>
      </c>
      <c r="L59" s="34" t="s">
        <v>85</v>
      </c>
      <c r="M59" s="20" t="s">
        <v>86</v>
      </c>
      <c r="N59" s="20" t="s">
        <v>87</v>
      </c>
      <c r="O59" s="37">
        <v>347.17</v>
      </c>
      <c r="P59" s="41"/>
      <c r="Q59" s="44"/>
      <c r="R59" s="35">
        <v>347.17</v>
      </c>
      <c r="S59" s="36">
        <v>347.17</v>
      </c>
      <c r="T59" s="36"/>
      <c r="U59" s="36"/>
      <c r="V59" s="35"/>
      <c r="W59" s="35"/>
      <c r="X59" s="35"/>
      <c r="Y59" s="41"/>
      <c r="Z59" s="44"/>
      <c r="AA59" s="38" t="s">
        <v>339</v>
      </c>
      <c r="AB59" s="53"/>
    </row>
    <row r="60" s="7" customFormat="1" ht="105.75" spans="1:28">
      <c r="A60" s="18">
        <v>53</v>
      </c>
      <c r="B60" s="8"/>
      <c r="C60" s="20" t="s">
        <v>340</v>
      </c>
      <c r="D60" s="20" t="s">
        <v>69</v>
      </c>
      <c r="E60" s="20" t="s">
        <v>70</v>
      </c>
      <c r="F60" s="20" t="s">
        <v>334</v>
      </c>
      <c r="G60" s="20" t="s">
        <v>273</v>
      </c>
      <c r="H60" s="21" t="s">
        <v>341</v>
      </c>
      <c r="I60" s="20" t="s">
        <v>285</v>
      </c>
      <c r="J60" s="20">
        <v>180</v>
      </c>
      <c r="K60" s="20" t="s">
        <v>63</v>
      </c>
      <c r="L60" s="34" t="s">
        <v>85</v>
      </c>
      <c r="M60" s="20" t="s">
        <v>86</v>
      </c>
      <c r="N60" s="20" t="s">
        <v>87</v>
      </c>
      <c r="O60" s="37">
        <v>297.16</v>
      </c>
      <c r="P60" s="41"/>
      <c r="Q60" s="44"/>
      <c r="R60" s="35">
        <v>297.16</v>
      </c>
      <c r="S60" s="36">
        <v>297.16</v>
      </c>
      <c r="T60" s="36"/>
      <c r="U60" s="36"/>
      <c r="V60" s="35"/>
      <c r="W60" s="35"/>
      <c r="X60" s="35"/>
      <c r="Y60" s="41"/>
      <c r="Z60" s="44"/>
      <c r="AA60" s="38" t="s">
        <v>342</v>
      </c>
      <c r="AB60" s="53"/>
    </row>
    <row r="61" s="7" customFormat="1" ht="123.4" spans="1:28">
      <c r="A61" s="18">
        <v>54</v>
      </c>
      <c r="B61" s="8"/>
      <c r="C61" s="20" t="s">
        <v>343</v>
      </c>
      <c r="D61" s="20" t="s">
        <v>69</v>
      </c>
      <c r="E61" s="20" t="s">
        <v>70</v>
      </c>
      <c r="F61" s="20" t="s">
        <v>334</v>
      </c>
      <c r="G61" s="20" t="s">
        <v>273</v>
      </c>
      <c r="H61" s="21" t="s">
        <v>344</v>
      </c>
      <c r="I61" s="20" t="s">
        <v>285</v>
      </c>
      <c r="J61" s="20">
        <v>116.02</v>
      </c>
      <c r="K61" s="20" t="s">
        <v>63</v>
      </c>
      <c r="L61" s="34" t="s">
        <v>85</v>
      </c>
      <c r="M61" s="20" t="s">
        <v>86</v>
      </c>
      <c r="N61" s="20" t="s">
        <v>87</v>
      </c>
      <c r="O61" s="37">
        <v>201.63</v>
      </c>
      <c r="P61" s="41"/>
      <c r="Q61" s="44"/>
      <c r="R61" s="35">
        <v>201.63</v>
      </c>
      <c r="S61" s="36">
        <v>201.63</v>
      </c>
      <c r="T61" s="36"/>
      <c r="U61" s="36"/>
      <c r="V61" s="35"/>
      <c r="W61" s="35"/>
      <c r="X61" s="35"/>
      <c r="Y61" s="41"/>
      <c r="Z61" s="44"/>
      <c r="AA61" s="38" t="s">
        <v>345</v>
      </c>
      <c r="AB61" s="53"/>
    </row>
    <row r="62" s="7" customFormat="1" ht="88.15" spans="1:28">
      <c r="A62" s="18">
        <v>55</v>
      </c>
      <c r="B62" s="8"/>
      <c r="C62" s="20" t="s">
        <v>346</v>
      </c>
      <c r="D62" s="20" t="s">
        <v>69</v>
      </c>
      <c r="E62" s="20" t="s">
        <v>70</v>
      </c>
      <c r="F62" s="20" t="s">
        <v>334</v>
      </c>
      <c r="G62" s="20" t="s">
        <v>273</v>
      </c>
      <c r="H62" s="21" t="s">
        <v>347</v>
      </c>
      <c r="I62" s="20" t="s">
        <v>285</v>
      </c>
      <c r="J62" s="20">
        <v>119.92</v>
      </c>
      <c r="K62" s="20" t="s">
        <v>63</v>
      </c>
      <c r="L62" s="34" t="s">
        <v>85</v>
      </c>
      <c r="M62" s="20" t="s">
        <v>86</v>
      </c>
      <c r="N62" s="20" t="s">
        <v>87</v>
      </c>
      <c r="O62" s="37">
        <v>368</v>
      </c>
      <c r="P62" s="41"/>
      <c r="Q62" s="44"/>
      <c r="R62" s="35">
        <v>368</v>
      </c>
      <c r="S62" s="33">
        <v>368</v>
      </c>
      <c r="T62" s="36"/>
      <c r="U62" s="36"/>
      <c r="V62" s="35"/>
      <c r="W62" s="35"/>
      <c r="X62" s="35"/>
      <c r="Y62" s="41"/>
      <c r="Z62" s="44"/>
      <c r="AA62" s="38" t="s">
        <v>348</v>
      </c>
      <c r="AB62" s="53"/>
    </row>
  </sheetData>
  <autoFilter xmlns:etc="http://www.wps.cn/officeDocument/2017/etCustomData" ref="A6:AB62" etc:filterBottomFollowUsedRange="0">
    <extLst/>
  </autoFilter>
  <mergeCells count="34">
    <mergeCell ref="A1:AB1"/>
    <mergeCell ref="A2:C2"/>
    <mergeCell ref="H2:N2"/>
    <mergeCell ref="O2:P2"/>
    <mergeCell ref="W2:Z2"/>
    <mergeCell ref="O3:Z3"/>
    <mergeCell ref="P4:V4"/>
    <mergeCell ref="X4:Z4"/>
    <mergeCell ref="S5:V5"/>
    <mergeCell ref="A7:H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W4:W6"/>
    <mergeCell ref="X5:X6"/>
    <mergeCell ref="Y5:Y6"/>
    <mergeCell ref="Z5:Z6"/>
    <mergeCell ref="AA3:AA6"/>
    <mergeCell ref="AB3:AB6"/>
  </mergeCells>
  <dataValidations count="3">
    <dataValidation type="list" allowBlank="1" showInputMessage="1" showErrorMessage="1" sqref="K56 K8:K43 K45:K47">
      <formula1>"中央衔接资金,自治区衔接资金,其他涉农整合资金,地方政府债券资金,其他资金"</formula1>
    </dataValidation>
    <dataValidation type="list" allowBlank="1" showInputMessage="1" showErrorMessage="1" sqref="D8:D62">
      <formula1>"产业发展类,就业类,乡村建设类,易地搬迁后扶类,巩固拓展脱贫攻坚成果类,其他类"</formula1>
    </dataValidation>
    <dataValidation type="list" allowBlank="1" showInputMessage="1" showErrorMessage="1" sqref="E8:E62">
      <formula1>"新建,续建,改扩建"</formula1>
    </dataValidation>
  </dataValidations>
  <pageMargins left="0.590277777777778" right="0.196527777777778" top="0.393055555555556" bottom="0.393055555555556" header="0.298611111111111" footer="0.298611111111111"/>
  <pageSetup paperSize="8"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分类汇总表</vt:lpstr>
      <vt:lpstr>年度计划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如果_见或不见</cp:lastModifiedBy>
  <dcterms:created xsi:type="dcterms:W3CDTF">2021-11-29T09:11:00Z</dcterms:created>
  <dcterms:modified xsi:type="dcterms:W3CDTF">2025-03-10T03:54:54Z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D1345292CD3840A0B242FCB2FDD4CE80_13</vt:lpwstr>
  </property>
  <property fmtid="{D5CDD505-2E9C-101B-9397-08002B2CF9AE}" pid="3" name="KSOProductBuildVer">
    <vt:lpwstr>2052-12.1.0.20305</vt:lpwstr>
  </property>
  <property fmtid="{D5CDD505-2E9C-101B-9397-08002B2CF9AE}" pid="4" name="KSOReadingLayout">
    <vt:bool>true</vt:bool>
  </property>
</Properties>
</file>