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650" activeTab="4"/>
  </bookViews>
  <sheets>
    <sheet name="库分类表" sheetId="2" r:id="rId1"/>
    <sheet name="库" sheetId="15" r:id="rId2"/>
    <sheet name="计划分类表 " sheetId="16" r:id="rId3"/>
    <sheet name="计划" sheetId="12" r:id="rId4"/>
    <sheet name="第一批计划" sheetId="17" r:id="rId5"/>
  </sheets>
  <definedNames>
    <definedName name="_xlnm._FilterDatabase" localSheetId="1" hidden="1">库!$A$7:$AN$73</definedName>
    <definedName name="_xlnm._FilterDatabase" localSheetId="3" hidden="1">计划!$A$7:$AN$58</definedName>
    <definedName name="_xlnm._FilterDatabase" localSheetId="4" hidden="1">第一批计划!$A$7:$AN$48</definedName>
    <definedName name="_xlnm.Print_Area" localSheetId="0">库分类表!$A$1:$AC$6</definedName>
    <definedName name="_xlnm.Print_Titles" localSheetId="3">计划!$3:$7</definedName>
    <definedName name="_xlnm.Print_Area" localSheetId="3">计划!$A$1:$AM$58</definedName>
    <definedName name="_xlnm.Print_Titles" localSheetId="1">库!$3:$7</definedName>
    <definedName name="_xlnm.Print_Area" localSheetId="1">库!$A$1:$AM$73</definedName>
    <definedName name="_xlnm.Print_Area" localSheetId="2">'计划分类表 '!$A$1:$AC$6</definedName>
    <definedName name="_xlnm.Print_Titles" localSheetId="4">第一批计划!$3:$7</definedName>
    <definedName name="_xlnm.Print_Area" localSheetId="4">第一批计划!$A$1:$AM$48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<sst xmlns="http://schemas.openxmlformats.org/spreadsheetml/2006/main" count="2446" uniqueCount="538">
  <si>
    <t>2023年巩固拓展脱贫攻坚成果和乡村振兴项目库分类表</t>
  </si>
  <si>
    <t>截止时间：2022年X月X日</t>
  </si>
  <si>
    <t xml:space="preserve">单位：个、万元 </t>
  </si>
  <si>
    <t>县市</t>
  </si>
  <si>
    <t>项目个数</t>
  </si>
  <si>
    <t>资金规模（万元）</t>
  </si>
  <si>
    <t>项目类别</t>
  </si>
  <si>
    <t>续建项目个数</t>
  </si>
  <si>
    <t>续建资金规模</t>
  </si>
  <si>
    <t>产业发展项目个数</t>
  </si>
  <si>
    <t>资金</t>
  </si>
  <si>
    <t>占比</t>
  </si>
  <si>
    <t>就业项目</t>
  </si>
  <si>
    <t>乡村建设行动</t>
  </si>
  <si>
    <t>易地搬迁后扶</t>
  </si>
  <si>
    <t>巩固三保障成果</t>
  </si>
  <si>
    <t>乡村治理和精神文明建设</t>
  </si>
  <si>
    <t>项目管理费</t>
  </si>
  <si>
    <t>其他</t>
  </si>
  <si>
    <t>合计</t>
  </si>
  <si>
    <t>洛浦县</t>
  </si>
  <si>
    <t>洛浦县2023年巩固拓展脱贫攻坚成果和乡村振兴项目库</t>
  </si>
  <si>
    <t>填报单位（盖章）：</t>
  </si>
  <si>
    <t>项目序号</t>
  </si>
  <si>
    <t>项目库编号</t>
  </si>
  <si>
    <t>项目名称</t>
  </si>
  <si>
    <t>项目子类型</t>
  </si>
  <si>
    <t>建设性质（新建、续建、改扩建）</t>
  </si>
  <si>
    <t>建设起至期限</t>
  </si>
  <si>
    <t>实施地点</t>
  </si>
  <si>
    <t>主要建设内容</t>
  </si>
  <si>
    <t>建设单位</t>
  </si>
  <si>
    <t>建设规模</t>
  </si>
  <si>
    <t>资金来源及规模</t>
  </si>
  <si>
    <t>项目主管部门</t>
  </si>
  <si>
    <t>责任人</t>
  </si>
  <si>
    <t>其中</t>
  </si>
  <si>
    <t>绩效目标</t>
  </si>
  <si>
    <t>入库时间</t>
  </si>
  <si>
    <t>审批文号</t>
  </si>
  <si>
    <t>正在编制实施方案</t>
  </si>
  <si>
    <t>完成实施方案编制</t>
  </si>
  <si>
    <t>图纸设计</t>
  </si>
  <si>
    <t>审查意见</t>
  </si>
  <si>
    <t>两证一书</t>
  </si>
  <si>
    <t>实施方案批复</t>
  </si>
  <si>
    <t>招投标</t>
  </si>
  <si>
    <t>开工</t>
  </si>
  <si>
    <t>备注</t>
  </si>
  <si>
    <t>项目总投资</t>
  </si>
  <si>
    <t>政府投资（衔接资金）</t>
  </si>
  <si>
    <t>其他政府投资</t>
  </si>
  <si>
    <t>企业投资</t>
  </si>
  <si>
    <t>小计</t>
  </si>
  <si>
    <t>截止2022年年底前已安排使用资金</t>
  </si>
  <si>
    <t>2023年安排资金合计</t>
  </si>
  <si>
    <t>截止2022年年底前已安排资金</t>
  </si>
  <si>
    <t>2023年计划安排资金</t>
  </si>
  <si>
    <t>中央衔接补助资金</t>
  </si>
  <si>
    <t>自治区衔接补助资金</t>
  </si>
  <si>
    <t>其它涉农整合资金</t>
  </si>
  <si>
    <t>地方政府债券资金</t>
  </si>
  <si>
    <t>地、县配套资金</t>
  </si>
  <si>
    <t xml:space="preserve"> </t>
  </si>
  <si>
    <t>2023-653224-0026</t>
  </si>
  <si>
    <t>和田地区洛浦县布亚乡农贸市场建设项目</t>
  </si>
  <si>
    <t>产业发展</t>
  </si>
  <si>
    <t>市场建设和农村物流</t>
  </si>
  <si>
    <t>新建</t>
  </si>
  <si>
    <t>2023.03-2023.06</t>
  </si>
  <si>
    <t>布亚乡</t>
  </si>
  <si>
    <t>总建设用地面积89209㎡，建筑面积22700㎡，其中：钢结构农贸市场大棚9000㎡，商铺12000㎡，后期服务用房500㎡，冷库1200㎡。</t>
  </si>
  <si>
    <t>㎡</t>
  </si>
  <si>
    <t>财政衔接推进乡村振兴补助资金</t>
  </si>
  <si>
    <t>洛浦县布亚乡人民政府</t>
  </si>
  <si>
    <t>帕尔哈提·赛达合买提</t>
  </si>
  <si>
    <t>项目建设后，门面房用于出租，租金用于壮大村集体经济。同时带动80人就业。</t>
  </si>
  <si>
    <t>新增</t>
  </si>
  <si>
    <t>2023-653224-0027</t>
  </si>
  <si>
    <t>洛浦县农副产品批发交易中心建设项目</t>
  </si>
  <si>
    <t>工业园区</t>
  </si>
  <si>
    <t>总建筑面积12246㎡，其中：新建简易交易棚18栋5356㎡、检验检测中心100㎡、冷链冷库3100㎡、物流仓储区2700㎡、农副产品交易大厅375㎡、消防水池1座615㎡，配套附属设施。</t>
  </si>
  <si>
    <t>洛浦县市场监督管理局</t>
  </si>
  <si>
    <t>李光富</t>
  </si>
  <si>
    <t>项目建成后带动周边50-100人就业，同时租金用于壮大村集体经济。项目建成后，产权归村委会所有，按政府投资（以审计决算为准）综合受益率不低于8%的标准，壮大村集体经济。</t>
  </si>
  <si>
    <t>2023-653224-0061</t>
  </si>
  <si>
    <t>洛浦县特色农业种植示范基地</t>
  </si>
  <si>
    <t>种植业基地</t>
  </si>
  <si>
    <t>2023.01-2023.12</t>
  </si>
  <si>
    <t>洛浦县洛浦镇多外特</t>
  </si>
  <si>
    <t>1，新建智能温室钢构大棚66700㎡（100亩）2，新建附属用房500㎡，砖混结构，地上一层，配套水，电，路等附属设施</t>
  </si>
  <si>
    <t>洛浦县科技局</t>
  </si>
  <si>
    <t>张银强</t>
  </si>
  <si>
    <t>项目建成后按政府投资（以审计决算为准）综合受益率不低于8%的标准进行收益。</t>
  </si>
  <si>
    <t>2023-653224-0068</t>
  </si>
  <si>
    <t>洛浦县多鲁乡墩库孜来克村等7个村污水处理项目</t>
  </si>
  <si>
    <t>农村污水治理</t>
  </si>
  <si>
    <t>洛浦县多鲁乡墩库孜来克村、库都克艾日克村、尧勒其库勒村、喀勒台阔台买村、库勒艾日克村、墩阿孜玛村、哈勒瓦甫村</t>
  </si>
  <si>
    <t>新建排水管道总长度42.4km，新建检查井2318座，管道材料为HDPE双壁波纹管，其中：墩库孜来克村铺设d300管道5km，新建检查井276座；库都克艾日克村铺设d300管道4.2km，新建检查井227座；尧勒其库勒村铺设d300管道6.7km，新建检查井368座；喀勒台阔台买村铺设d300管道6.5km，新建检查井352座；库勒艾日克村铺设d300管道6km，新建检查井330座；墩阿孜玛村铺设d300管道7.5km，新建检查井412座；哈勒瓦甫村铺设d300管道6.5km，新建检查井353座；道路拆除及恢复面积76000㎡。</t>
  </si>
  <si>
    <t>km</t>
  </si>
  <si>
    <t>42.4/2318</t>
  </si>
  <si>
    <t>洛浦县多鲁乡人民政府</t>
  </si>
  <si>
    <t>麦提喀斯木·伊敏托合提</t>
  </si>
  <si>
    <t>通过农村污水处理，着力改善农村人居环境和卫生状况，努力提高农民生活质量.。</t>
  </si>
  <si>
    <t>污水</t>
  </si>
  <si>
    <t>2023-653224-0066</t>
  </si>
  <si>
    <t>洛浦县杭桂镇当勒蒙加克村人居环境提升改造项目</t>
  </si>
  <si>
    <t>村容村貌提升</t>
  </si>
  <si>
    <t>2023.01-2023.10</t>
  </si>
  <si>
    <t>杭桂镇当勒蒙加克村</t>
  </si>
  <si>
    <t>对杭桂镇当勒蒙加克村的120户农户的人居环境按照乡村振兴示范村的要求进行提升改造，包括庭院、院墙、房屋外立面提升等;</t>
  </si>
  <si>
    <t>户</t>
  </si>
  <si>
    <t>中央衔接补助资金（少数民族发展任务）</t>
  </si>
  <si>
    <t>洛浦县杭桂镇人民政府</t>
  </si>
  <si>
    <t>巴图尔·麦麦提敏</t>
  </si>
  <si>
    <t>发展本地传统优秀文化，激发乡村振兴文化动力，推进乡村全面振兴。</t>
  </si>
  <si>
    <t>2023-653224-0062</t>
  </si>
  <si>
    <t>洛浦县杭桂镇欧吐拉艾日克村等7个村农村生活污水治理项目</t>
  </si>
  <si>
    <t>洛浦县杭桂镇欧吐拉艾日克村、吾斯塘乌其村、库木巴格村、其木吾斯塘村、琼库艾日克村、英巴扎村、玉吉买勒克村</t>
  </si>
  <si>
    <t>新建排水管道总长度46.573km,其中：欧吐拉艾日克村DN200管道6175m、DN300管道1342m；其木吾斯塘村DN200管道5428m、DN300管道2031m；库木巴格村DN200管道2800m；琼库艾日克村DN200管道5486m；吾斯塘乌其村DN200管道7935m、DN300管道2741m；英巴扎村DN200管道5529m、DN300管道574m；玉吉买勒克村DN200管道5905m、DN300管道627m；新建检查井2692座。</t>
  </si>
  <si>
    <t>暂定</t>
  </si>
  <si>
    <t>3750</t>
  </si>
  <si>
    <t>2023-653224-0063</t>
  </si>
  <si>
    <t>洛浦县拜什托格拉克乡农村生活污水治理项目</t>
  </si>
  <si>
    <t>洛浦县拜什托格拉克乡苏盖提博斯坦村、巴格艾日克村</t>
  </si>
  <si>
    <t>新建d300排水管道总长度9.5km，检查井410座，道路拆除及恢复16000㎡。</t>
  </si>
  <si>
    <t>㎡/座</t>
  </si>
  <si>
    <t>9.5/410/16000</t>
  </si>
  <si>
    <t>洛浦县拜什托格拉克乡</t>
  </si>
  <si>
    <t>图尔贡·图尔荪尼亚孜</t>
  </si>
  <si>
    <t>780</t>
  </si>
  <si>
    <t>2023-653224-0056</t>
  </si>
  <si>
    <t>洛浦县洛浦镇巴什恰帕勒村农村生活污水治理工程</t>
  </si>
  <si>
    <t>2023.03-2023.08</t>
  </si>
  <si>
    <t>洛浦县洛浦镇巴什恰帕勒村</t>
  </si>
  <si>
    <t>新建d300排水管道总长度8279米，采用HDPE
双壁波纹管；预制混凝土内径1250，排水检查井336 座；穿越沟渠4处；道路拆除及恢复14902.2㎡（其中沥青路面13902.2㎡,混凝土路面1000㎡ ）。</t>
  </si>
  <si>
    <t>㎡/座/m</t>
  </si>
  <si>
    <t>8279/336/14902.2</t>
  </si>
  <si>
    <t>洛浦县洛浦镇人民政府</t>
  </si>
  <si>
    <t>亚森·艾尼</t>
  </si>
  <si>
    <t>2023-653224-0057</t>
  </si>
  <si>
    <t>洛浦县洛浦镇阿亚格恰帕勒村农村生活污水治理工程</t>
  </si>
  <si>
    <t>洛浦县洛浦镇阿亚格恰帕勒村</t>
  </si>
  <si>
    <t>新建排水管道总长度9540.15米，其中d400的HDPE
管道长1721.84m，d300的HDPE管道长7410.56m，d200的HDPE，管道长407.75m；预制钢筋砼内径 1250，污水检查井407座，穿越沟渠8处，道路拆除及恢复16574.27㎡（其中沥青路面15074.27㎡ ,混凝土路面1500㎡ ）。</t>
  </si>
  <si>
    <t>9540.15/407/16574.27</t>
  </si>
  <si>
    <t>2023-653224-0058</t>
  </si>
  <si>
    <t>洛浦县洛浦镇欧吐拉博什坎村农村生活污水治理工程</t>
  </si>
  <si>
    <t>洛浦县洛浦镇欧吐拉博什坎村</t>
  </si>
  <si>
    <t>新建排水管道4255.92米，管道HDPE双壁波纹管，其中d200管道1673米，d300管道1345米，d400管道1239米；排水检查井149座；拆除及恢复沥青砼路面6000㎡，拆除及恢复砼路面1500㎡。</t>
  </si>
  <si>
    <t>4255.92/159/7500</t>
  </si>
  <si>
    <t>2023-653224-0082</t>
  </si>
  <si>
    <t>洛浦县纳瓦乡阿恰墩村等3个村人居环境整治（污水治理）建设项目</t>
  </si>
  <si>
    <t>2023.1-2023.12</t>
  </si>
  <si>
    <t>洛浦县纳瓦乡阿恰墩村、英巴格村、阿亚格尕帕村</t>
  </si>
  <si>
    <t>新建污水管网33682.3米。其中新建DN300排水管网11543.3米，DN400排水管网1211.6米，DN150压力流管道255米，消能井1座，检查井604座，沉泥井20座，污水提升泵站1座，沥青路面恢复面积23417.8平方米；阿恰墩村标段新建DN300排水管网8180米，DN400排水管网1500米，DN150压力流管道585米，消能井1座，检查井416座，沉泥井15座，污水提升泵站1座，沥青路面恢复面积18477平方米。</t>
  </si>
  <si>
    <t>m/座</t>
  </si>
  <si>
    <t>23274.9/检查井1020座/沉泥井35座/提升泵站2座/路面恢复41894.8平方米</t>
  </si>
  <si>
    <t>洛浦县纳瓦乡人民政府</t>
  </si>
  <si>
    <t>帕提古丽·阿布都拉</t>
  </si>
  <si>
    <t>2023-653224-0116</t>
  </si>
  <si>
    <t>洛浦县恰尔巴格镇古勒巴格村等三个村污水治理项目</t>
  </si>
  <si>
    <t>2023.03-2023.10</t>
  </si>
  <si>
    <t>洛浦县恰尔巴格镇古勒巴格村、奥克其村、巴格艾日克村</t>
  </si>
  <si>
    <t>新建排水d200-400的HDPE管道长36km，检查井1243座，沥青道路恢复面积69200㎡，1座污水处理站1000m3/d。</t>
  </si>
  <si>
    <t>km/座/m</t>
  </si>
  <si>
    <t>36/1243座/检查井/1座污水处理站</t>
  </si>
  <si>
    <t>洛浦县恰尔巴格镇人民政府</t>
  </si>
  <si>
    <t>依明托乎提·艾合麦提</t>
  </si>
  <si>
    <t>2023-653224-0008</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</si>
  <si>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</si>
  <si>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</si>
  <si>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</si>
  <si>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m</t>
  </si>
  <si>
    <t>2023-653224-0050</t>
  </si>
  <si>
    <t>洛浦县山普鲁镇畜牧交易市场建设项目</t>
  </si>
  <si>
    <t>洛浦县山普鲁镇</t>
  </si>
  <si>
    <t>新建畜牧交易棚6座，每座600㎡，牲畜隔离棚400㎡，家禽隔离棚300㎡，饲草交易棚150㎡，检疫、防疫等附属用房150㎡，以及水、电、路配套等。</t>
  </si>
  <si>
    <t>洛浦县山普鲁镇人民政府</t>
  </si>
  <si>
    <t>阿迪力·麦麦提敏</t>
  </si>
  <si>
    <t>项目建成后，以租赁的方式，每年综合收益不低于项目总投资的8%。并有效推动本地牲畜畜牧业的良性发展。</t>
  </si>
  <si>
    <t>2023-653224-0081</t>
  </si>
  <si>
    <t>洛浦县山普鲁镇先拜巴扎村等7个村农村污水治理项目</t>
  </si>
  <si>
    <t>洛浦县山普鲁镇阿日买里村、先拜巴扎村、努尔鲁克村、兰干村、克兰特村、阿亚格艾日克村、巴什艾日克村</t>
  </si>
  <si>
    <t>新建排水管道总长度52km，其中DN300排水管网30km，d160支管22km，道路拆除及沥青道路恢复4万㎡，检查井2020座。</t>
  </si>
  <si>
    <t>此项目的建设实现了农村生活污水的终端集中处理，很大程度上改善以往污水乱排乱放的局面，有利于良好生活习惯的养成和文明新风尚的形成。</t>
  </si>
  <si>
    <t>2022-653224-0128</t>
  </si>
  <si>
    <t>洛浦县布亚乡等2个乡镇3个村农村污水治理项目</t>
  </si>
  <si>
    <t>洛浦县布亚乡坎其艾日克村、恰勒米村、纳瓦乡格加阿日希村</t>
  </si>
  <si>
    <t>新建排水管道总长度18732m，重力流排水管道12300m，采用HDPE双壁波纹管，其中：d300管道9505m，d400管道1595m，d500管道1200m，排水检查井410座；压力排水管道DN300长6432m，采用PE100压力管道；道路拆除及沥青砼路面恢复35000㎡。</t>
  </si>
  <si>
    <t>通过农村污水有效管理，着力改善农村人居环境和卫生状况，努力提高农民生活质量。</t>
  </si>
  <si>
    <t>2022-653224-0130</t>
  </si>
  <si>
    <t>和田地区洛浦县乡镇排水管网建设项目拜什托格拉克乡污水处理厂建设工程</t>
  </si>
  <si>
    <t>续建</t>
  </si>
  <si>
    <t>2022.05-2023.05</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</si>
  <si>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</si>
  <si>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座</t>
  </si>
  <si>
    <t>洛浦县住建局</t>
  </si>
  <si>
    <t>何晓强</t>
  </si>
  <si>
    <t>2022-653224-0127</t>
  </si>
  <si>
    <t>和田地区洛浦县乡镇排水管网建设项目杭桂镇污水处理厂建设工程</t>
  </si>
  <si>
    <t>洛浦县杭桂镇</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</si>
  <si>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</si>
  <si>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2022-653224-0141</t>
  </si>
  <si>
    <t>洛浦县食用菌生产、育菌车间设备升级改造项目</t>
  </si>
  <si>
    <t>2022.092022.12</t>
  </si>
  <si>
    <t>洛浦县墩库孜来克村</t>
  </si>
  <si>
    <t>为食用菌工厂化食用菌生产基地设备改造升级，包括杏鲍菇生产基地设备改造升级，杏鲍菇生产前端设备改造、养菌区和培养区设备改造、净化接种区设备改造。</t>
  </si>
  <si>
    <t>套</t>
  </si>
  <si>
    <t>洛浦县供销社</t>
  </si>
  <si>
    <t>陈学贤</t>
  </si>
  <si>
    <t>项目建成后，产权归村委会所有，采取“企业+村委会+农户”的合作模式，通过将设备租赁的方式，按照政府投资（以审计决算为准）综合收益率不低于8%的标准来壮大村集体经济。</t>
  </si>
  <si>
    <t>2022-653224-0132</t>
  </si>
  <si>
    <t>洛浦县易地搬迁产业扶持基地建设项目</t>
  </si>
  <si>
    <t>2022.06-2022.10</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</si>
  <si>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</si>
  <si>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项目建成后，产权归村委会所有，按政府投资（以审计决算为准）综合受益率不低于8%的标准，壮大村集体经济。</t>
  </si>
  <si>
    <t>2023-653224-0048</t>
  </si>
  <si>
    <t>洛浦县布亚乡亚力干村等2个村水利设施配套建设项目</t>
  </si>
  <si>
    <t>小型农田水利设施建设</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</si>
  <si>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</si>
  <si>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</si>
  <si>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km/座</t>
  </si>
  <si>
    <t>7.1/144</t>
  </si>
  <si>
    <t>财政衔接推进乡村振兴补助资金（以工代赈）</t>
  </si>
  <si>
    <t>洛浦县农业农村局</t>
  </si>
  <si>
    <t>李飞剑</t>
  </si>
  <si>
    <t>提高了农业灌溉水平，扩大了有效灌溉面积，解决了灌溉用水不足的问题，节约了水资源，改善生态环境，为当地农牧民增收致富奠定了基础</t>
  </si>
  <si>
    <t>2023-653224-0049</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</si>
  <si>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</si>
  <si>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</si>
  <si>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</si>
  <si>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7.3/156</t>
  </si>
  <si>
    <t>通过对排碱渠清淤改造，降低地下水位，改善灌区土壤盐渍化，提高农作物产量，增加当地低收入人群收入，为促进灌区的经济发展创造良好的条件，巩固提升脱贫攻坚成果，为乡村振兴助力。</t>
  </si>
  <si>
    <t>2023-653224-0019</t>
  </si>
  <si>
    <t>洛浦县洛浦镇欧吐拉博什坎村等3个村水利设施配套建设项目</t>
  </si>
  <si>
    <t>洛浦县洛浦镇</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</si>
  <si>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</si>
  <si>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5.2/70</t>
  </si>
  <si>
    <t>2023-653224-0021</t>
  </si>
  <si>
    <t>洛浦县多鲁乡喀合勒克村盐碱地治理改造项目</t>
  </si>
  <si>
    <t>洛浦县多鲁乡喀合勒克村</t>
  </si>
  <si>
    <t>排碱渠清淤5条（支排）共计20.33km；改建田间道路5条，共计12.58km。</t>
  </si>
  <si>
    <t>涉农整合资金</t>
  </si>
  <si>
    <t>通过对排碱渠清淤，降低地下水位，改善灌区土壤盐渍化，提高农作物产量，覆盖周边3村600户农户受益，增加当地低收入人群收入，为促进的经济 发展创造良好的条件，巩固提升脱贫攻坚成果，为乡村振兴助力。</t>
  </si>
  <si>
    <t>2023-653224-0022</t>
  </si>
  <si>
    <t>洛浦县杭桂镇托库孜喀拉村支、斗渠治理改造项目</t>
  </si>
  <si>
    <t>洛浦县杭桂镇托库孜喀拉村</t>
  </si>
  <si>
    <t>排碱渠清淤共计59.78km；其中支渠4条22.77km、斗渠7条37.01km。</t>
  </si>
  <si>
    <t>通过对灌区斗渠防渗的改造，高效节水建成，提高灌溉效率，提高农作物产量，使300户农户受益，为促进灌区的经济发展创造良好的条件，助力脱贫攻坚成果巩固。</t>
  </si>
  <si>
    <t>2023-653224-0023</t>
  </si>
  <si>
    <t>洛浦县2023年拜什托格拉克乡农田改造提升示范项目</t>
  </si>
  <si>
    <t>洛浦县拜什托格拉克乡苏盖提博斯坦村</t>
  </si>
  <si>
    <t>更新4眼机井，新建滴灌面积1641亩，配套滴灌系统首部（变压器、水泵、过滤器、施肥箱）及管理房4座，安装地埋管网（PVC管）20.76km，地面管网（PE管）19.82km，闸阀井47座、排水井52座；改建10千伏电力线路3.7km，380伏电力线路0.4km。</t>
  </si>
  <si>
    <t>管网40.58km/电网4.1km</t>
  </si>
  <si>
    <t>通过对灌区斗渠防渗的改造，高效节水建成，提高灌溉效率，提高农作物产量，为促进灌区的经济发展创造良好的条件，助力脱贫攻坚成果巩固。</t>
  </si>
  <si>
    <t>储备项目</t>
  </si>
  <si>
    <t>2023-653224-0024</t>
  </si>
  <si>
    <t>洛浦县2023年1.5万亩高标准农田建设项目</t>
  </si>
  <si>
    <t>土地平整面积1.5万亩，新增耕地面积1.28万亩、防护林0.15万亩、道路0.064万亩、水利设施用地0.006亩。</t>
  </si>
  <si>
    <t>万亩</t>
  </si>
  <si>
    <t>通过土地平整和高效节水建设，提高农田有效灌溉率，提高农作物产量，为促进灌区的经济发展创造良好的条件，助力脱贫攻坚成果巩固。</t>
  </si>
  <si>
    <t>增水增地</t>
  </si>
  <si>
    <t>2023-653224-0078</t>
  </si>
  <si>
    <t>洛浦县2023年0.5万亩高标准农田建设项目</t>
  </si>
  <si>
    <t>建设高标准农田0.5万亩，配套高效节水设施</t>
  </si>
  <si>
    <t>通过实施高标准农田建设项目，改善基本农田灌溉条件促进粮食生产，确保粮食安全，巩固提升脱贫攻坚成果，为乡村振兴助力</t>
  </si>
  <si>
    <t>2022-653224-0129</t>
  </si>
  <si>
    <t>洛浦县新增机动用水用地示范区建设项目</t>
  </si>
  <si>
    <t>土地平整面积1283亩。</t>
  </si>
  <si>
    <t>亩</t>
  </si>
  <si>
    <t>2023-653224-0025</t>
  </si>
  <si>
    <t>洛浦县农田提质改造建设项目</t>
  </si>
  <si>
    <t>对1万亩已建成高标准农田地块进行提质增效，配套高效节水设施，改建田间道路。</t>
  </si>
  <si>
    <t>通过土地平整、高效节水建设，提高农田灌溉效率，提高农作物产量，为促进灌区的经济发展创造良好的条件，助力脱贫攻坚成果巩固。</t>
  </si>
  <si>
    <t>2023-653224-0029</t>
  </si>
  <si>
    <t>洛浦硒鸽食品加工项目</t>
  </si>
  <si>
    <t>产地初加工和精深加工</t>
  </si>
  <si>
    <t>洛浦县工业园区</t>
  </si>
  <si>
    <t xml:space="preserve">新建屠宰加工车间、熟食加工车间、库房、冷库、急宰区、配电室、污水处理及水电路消防等附属配套设施。
</t>
  </si>
  <si>
    <t>项目的实施促进我县鸽产业链全面发展，建成后交由企业运营，企业按照政府总投资（以工程结算为准），每年完成8%综合收益，政企合作期限10年，企业自主经营、自负盈亏。</t>
  </si>
  <si>
    <t>计划项目，待定</t>
  </si>
  <si>
    <t>2023-653224-0125</t>
  </si>
  <si>
    <t>洛浦县食用菌补链、强链产业培育项目</t>
  </si>
  <si>
    <t>洛浦县工业园区玉龙湾路25号</t>
  </si>
  <si>
    <t>新建食用菌生产车间、生产设备、养菌架1批；配套路20000㎡，遮阳棚15000㎡。</t>
  </si>
  <si>
    <t xml:space="preserve">㎡/座/批 </t>
  </si>
  <si>
    <t>项目建成后，由企业自主运营，实现年两季培育菌棒3000万棒，稳定解决就业300余人，人均年收入3万元以上，前三年向政府缴纳2%政府投资部份的固定收益（租金），从第四年开始达到年化4%的固定收益（租金）。</t>
  </si>
  <si>
    <t>2023-653224-0032</t>
  </si>
  <si>
    <t>洛浦县杭桂镇阿其玛艾日克村支渠防渗建设项目</t>
  </si>
  <si>
    <t>洛浦县杭桂镇阿其玛艾日克村</t>
  </si>
  <si>
    <t>洛浦县杭桂镇阿琪玛村防渗支渠改造3.6km,设计流量1m³/s，配套改造渠系建筑物39座。</t>
  </si>
  <si>
    <t>3.6/39</t>
  </si>
  <si>
    <t>洛浦县水利局</t>
  </si>
  <si>
    <t>张磊</t>
  </si>
  <si>
    <t>2023-653224-0028</t>
  </si>
  <si>
    <t>和田地区洛浦县东、西片区供水保障工程（二期）</t>
  </si>
  <si>
    <t>农村供水保障设施建设</t>
  </si>
  <si>
    <t>改扩建</t>
  </si>
  <si>
    <t>改造供水配水管网269.23km及配套附属工程。</t>
  </si>
  <si>
    <t>269.23</t>
  </si>
  <si>
    <t>通过改造供水管网，对给水系统进行整合优化，从根本上解决供水规模偏小、管网漏损率较高等问题，进一步提高供水保障能力。</t>
  </si>
  <si>
    <t>2023-653224-0030</t>
  </si>
  <si>
    <t>和田河流域洛浦县城镇水源地治理工程（布亚乡、恰尔巴格镇、纳瓦乡等3个乡镇6个村农村污水处理项目）</t>
  </si>
  <si>
    <t>洛浦县布亚乡</t>
  </si>
  <si>
    <t>新建污水管网74014m，其中d100管道16500m，d300管道40621m，d400管道长1595m，d500管道长8806m，De90压力管道40m，De110压力管道长20m，De315压力管道长6432m；污水检查井2045座，阀门井9座，钢筋砼化粪池3座（其中7#、4B#、10#各1座）和钢筋砼污水提升泵池3座（净尺寸分别为L*B*H=3*4*4.5m、L*B*H=3*2.5*3.7m、L*B*H=3*5*4.5m），穿越灌渠594处，道路拆除及恢复250139㎡。</t>
  </si>
  <si>
    <t>74014</t>
  </si>
  <si>
    <t>2023-653224-0013</t>
  </si>
  <si>
    <t>洛浦县杭桂镇通喀依艾日克村等2个村防渗渠建设项目</t>
  </si>
  <si>
    <t>改建</t>
  </si>
  <si>
    <t>洛浦县杭桂镇通喀依艾日克村、阿克艾日克村</t>
  </si>
  <si>
    <t>防渗改建支渠3条，总长度8.257km，配套渠系建筑物104座，其中，保留交通桥4座，新建及重建建筑物100座，即：水闸94座、农桥2座、连接段2座、测水桥2座。设计流量1.0-2.0m³/s，控制灌溉面积为0.9万亩。</t>
  </si>
  <si>
    <t>8.257</t>
  </si>
  <si>
    <t>暂缓实施</t>
  </si>
  <si>
    <t>2023-653224-0014</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</si>
  <si>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</si>
  <si>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</si>
  <si>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</si>
  <si>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6.519</t>
  </si>
  <si>
    <t>2023-653224-0015</t>
  </si>
  <si>
    <t>洛浦县杭桂镇库木巴格村等2个村防渗渠建设项目</t>
  </si>
  <si>
    <t>洛浦县杭桂镇库木巴格村、伯克艾日克村</t>
  </si>
  <si>
    <t>改建支渠3条，总长9.42km，配套完善渠系建筑物101座（不含保留建筑物8座），其中水闸85座、农桥4座、交通桥7座、跌水2座、测水桥3座。设计流量为0.87m3/s～2.64m3/s，灌溉面积为1.6万亩。</t>
  </si>
  <si>
    <t>9.42</t>
  </si>
  <si>
    <t>2023-653224-0016</t>
  </si>
  <si>
    <t>洛浦县杭桂镇兰干艾日克村等2个村防渗渠建设项目</t>
  </si>
  <si>
    <t>洛浦县杭桂镇兰干艾日克村、白杨村</t>
  </si>
  <si>
    <t>改建支渠3条，改建总长度为6.621km，配套渠系建筑物86座，其中新建及重建水闸69座，交通桥14座、测水桥3座。设计流量0.33m³/s～2.46m³/s，控制灌溉面积为0.98万亩。</t>
  </si>
  <si>
    <t>6.621</t>
  </si>
  <si>
    <t>2023-653224-0017</t>
  </si>
  <si>
    <t>洛浦县杭桂镇墩艾日克村防渗渠建设项目</t>
  </si>
  <si>
    <t>洛浦县杭桂镇墩艾日克村</t>
  </si>
  <si>
    <t>防渗改建1条支渠，总长4.285km,配套改造建筑物37座。控制面积0.3万亩，设计流量1-1.5m³/s。</t>
  </si>
  <si>
    <t>4.285</t>
  </si>
  <si>
    <t>2023-653224-0040</t>
  </si>
  <si>
    <t>洛浦县杭桂镇节水灌溉调节池建设项目</t>
  </si>
  <si>
    <t>2023.03-2024.10</t>
  </si>
  <si>
    <t>新建沉沙调节池一座，池容150万m³，新建进水闸一座 ，新建引水渠0.64km，及相关配套工程。</t>
  </si>
  <si>
    <t>m³</t>
  </si>
  <si>
    <t>150</t>
  </si>
  <si>
    <t>通过实施该项目，有效解决当地灌溉水量不足、改善当地灌溉面积，提高当地种植作物的产量，间接性提高群众的经济收入，为助力乡村振兴建设奠定基础。</t>
  </si>
  <si>
    <t>2023-653224-0060</t>
  </si>
  <si>
    <t>洛浦县杭桂镇节水灌溉输水管道建设项目</t>
  </si>
  <si>
    <t>新建输水总干管DN1800涂塑钢管13.4km，新建输水分干管1.27km。</t>
  </si>
  <si>
    <t>14.67</t>
  </si>
  <si>
    <t>2023-653224-0031</t>
  </si>
  <si>
    <t>洛浦县杭桂镇应急水源保障工程</t>
  </si>
  <si>
    <t>新建机井30眼，井深120米，含机井、潜水泵、变压器、输电线等配套工程。</t>
  </si>
  <si>
    <t>眼</t>
  </si>
  <si>
    <t>60</t>
  </si>
  <si>
    <t>2023-653224-0005</t>
  </si>
  <si>
    <t>洛浦县农村公路日常护管员项目</t>
  </si>
  <si>
    <t>公益性岗位</t>
  </si>
  <si>
    <t>为全县950名护路员发放劳务补助。</t>
  </si>
  <si>
    <t>人</t>
  </si>
  <si>
    <t>洛浦县交通运输局</t>
  </si>
  <si>
    <t>张建</t>
  </si>
  <si>
    <t>通过护路员解决950个岗位，每人每年补助1.2万元。</t>
  </si>
  <si>
    <t>2023-653224-0041</t>
  </si>
  <si>
    <t>洛浦县恰尔巴格镇等3个乡镇6个村道路建设项目</t>
  </si>
  <si>
    <t>农村道路建设</t>
  </si>
  <si>
    <t>洛浦县恰尔巴格镇库库买提村、吾斯塘吾其村、巴什皮切克村、杭桂镇齐木乌斯塘村、康托喀依村、洛浦镇塔盘村</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</si>
  <si>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</si>
  <si>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7.8</t>
  </si>
  <si>
    <t>项目建成后，改善当地交通基础设施，助力巩固脱贫攻坚，优化产业就业，推进乡村振兴。</t>
  </si>
  <si>
    <t>2023-653224-0042</t>
  </si>
  <si>
    <t>洛浦县阿其克乡—比来勒克村道路建设项目</t>
  </si>
  <si>
    <t>洛浦县阿其克乡</t>
  </si>
  <si>
    <t>道路全长13.5km，公路等级为四级公路，主要建设内容包括：路基路面、桥涵及交通安全附属工程</t>
  </si>
  <si>
    <t>2023-653224-0043</t>
  </si>
  <si>
    <t>洛浦县杭桂镇五号闸口—阿尔都克库木村道路建设项目</t>
  </si>
  <si>
    <t>道路全长12.5km，公路等级为三级公路，主要建设内容包括：路基路面、桥涵及交通安全附属工程</t>
  </si>
  <si>
    <t>2023-653224-0044</t>
  </si>
  <si>
    <t>洛浦县杭桂镇五号闸口—兰干艾日克村道路建设项目</t>
  </si>
  <si>
    <t>道路全长5.5km，公路等级为四级公路，主要建设内容包括：路基路面、桥涵及交通安全附属工程</t>
  </si>
  <si>
    <t>2023-653224-0045</t>
  </si>
  <si>
    <t>洛浦县山普鲁镇努尔鲁克村—阿依丁库勒村道路建设项目</t>
  </si>
  <si>
    <t>道路全长11.5km，公路等级为四级公路，主要建设内容包括：路基路面、桥涵及交通安全附属工程</t>
  </si>
  <si>
    <t>2023-653224-0046</t>
  </si>
  <si>
    <t>洛浦县恰尔巴格乡—杭桂镇道路建设项目</t>
  </si>
  <si>
    <t>洛浦县恰尔巴格镇</t>
  </si>
  <si>
    <t>道路全长8km，公路等级为三级公路，主要建设内容包括：路基路面、桥涵及交通安全附属工程</t>
  </si>
  <si>
    <t>2023-653224-0047</t>
  </si>
  <si>
    <t>洛浦县纳瓦乡、布亚乡农村道路建设项目</t>
  </si>
  <si>
    <t>洛浦县纳瓦乡、布亚乡</t>
  </si>
  <si>
    <t>道路全长10km，公路等级为四级公路，主要建设内容包括：路基路面、桥涵及交通安全附属工程</t>
  </si>
  <si>
    <t>2023-653224-0038</t>
  </si>
  <si>
    <t>洛浦县2023年国有贫困林场基础设施配套项目</t>
  </si>
  <si>
    <t>农村清洁能源设施建设</t>
  </si>
  <si>
    <t>洛浦县拜什托格拉克乡、多鲁乡、杭桂镇</t>
  </si>
  <si>
    <t>1.道孜库木管护站：4.5km通电，5.5km通水，91㎡通暖；
2.拜什托格拉克中心站：220㎡通暖；
3.阿亚格马木提管护站：6.5km通水，91㎡通暖；
4.肖鲁克奥依曼中心站：7km通水，220㎡通暖；
5.达尔湾管护站：13km通水（自来水），通暖91㎡；
6.杭桂镇中心站：通电12km，12km通水（自来水），220㎡通暖；
7.阔什拉什管护站：2km通水，太阳能扩展；
8.红白山中心站：3km通水；
9.沙漠胡杨管护站：太阳能扩展。</t>
  </si>
  <si>
    <t>个</t>
  </si>
  <si>
    <t>涉农整合资金（原渠道）</t>
  </si>
  <si>
    <t>洛浦县林业和草原局</t>
  </si>
  <si>
    <t>蒋鹏</t>
  </si>
  <si>
    <t>项目在实施过程中，可充分利用当地富余劳动力进行工程建设，为其提供临时性就业机会，增加就业人员收入，促进社会和谐。可进一步完善项目区国有林区管护站基础设施，有利于促进林业工作的顺利开展，加强生态系统修复，是一项促进经济社会可持续发展的重要举措。</t>
  </si>
  <si>
    <t>不需要</t>
  </si>
  <si>
    <t>2023-653224-0035</t>
  </si>
  <si>
    <t>和田地区洛浦县智慧林果数字化产业链建设项目</t>
  </si>
  <si>
    <t>数字林业、智慧林果</t>
  </si>
  <si>
    <t>2022-12-2023-12</t>
  </si>
  <si>
    <t>和田地区洛浦县北京工业园区北园区</t>
  </si>
  <si>
    <t xml:space="preserve">政企按照49:51出资配比，财政资金用于设备数字化改造升级，DIS系统是基于设备-WEB结构的数字化产地仓服务平台，与DIS系列产品配合使用，可以创建任何模块的工业数据的监控与数据分析系统，在实现现场工业设备远程监控的同时，可以进行数据的采集、监视、报警、分析，实现现场设施设备的可视化管理操作。具体包括DIS 整套集成硬件部署、DIS 硬件光学硬件传感器、DIS 高通量硬件拟态硬件、DIS 硬件固定算力传输器、DIS-PLC 集成电控、DIS产线数据识别、数据收录、硬件管理系统、数据爬虫、DIS设备工控机管理解决方案。
</t>
  </si>
  <si>
    <t>数字化升级及建仓
1.建仓数量：1个
2.改造更新设备：
2条红枣光电分选设备、3套毛刷清冼设备、1套水处理系统、1台喷药机。
3.年加工量：
年加工红枣5000吨。
4.辐射林地范围：
按亩均产值300-500kg/亩计算，1个数字化产地仓可辐射林地范围0.8万-1万亩土地。
5.辐射农户数量：
预计辐射农户5000户。
6.预计农户增收：
2022年预计红枣通货6000元/吨，商品化处理后预估可达11000元/吨，增值5000元/吨，按平均亩产350公斤计算，预计每亩增收1750元。</t>
  </si>
  <si>
    <t>2023-653224-0124</t>
  </si>
  <si>
    <t>洛浦县2023年林果精品示范园建设补助项目</t>
  </si>
  <si>
    <t>洛浦县恰尔巴格镇、纳瓦乡</t>
  </si>
  <si>
    <t>对洛浦县恰尔巴格镇、纳瓦乡的300亩经济林进行补助，其中：艾合买提汗品种及汪恩毛杏树200亩、樱桃100亩。
（1）恰尔巴格镇阿依丁库勒村200亩的杏树2022年已完成嫁接改良，嫁接品种为艾合买提汗品种及汪恩毛杏，现需水肥管理、整形修剪、病虫害防治等措施进行管理，建造一个杏子精品园；
（2）对纳瓦乡诺布依村100亩樱桃进行科学水肥管理、整形修剪、病虫害防治等措施，建造一个樱桃精品园。
精品园每亩补助1000元。共计30万元。通过项目的实施，提高种植农户的积极性，同时带动周边其他农户，起到示范带动作用。</t>
  </si>
  <si>
    <t>通过项目的实施，打造洛浦县林果精品示范园示范样板，通过对林果的科学管理，可使本地区土地生产力和资源利用成倍提高，形成资源保护与合理开发利用规范化、有序化。同时，通过对恰尔巴格镇、纳瓦乡、杭桂镇的农户林果进行科学管理所产生的经济效益来带动种植农户的积极性及带动周边农户起到示范带动作用，从而提升广大果农科技意识和林果管理水平，提高林果产品质量和种植效益。</t>
  </si>
  <si>
    <t>2023-653224-0034</t>
  </si>
  <si>
    <t>洛浦县山普鲁镇林床灌溉水利配套建设项目（一期）</t>
  </si>
  <si>
    <t>铺设地面PE支管9191米，地面毛管92.8km，新建闸阀井2座、沉砂池2座、蓄水池2座，管理房2座，拉设380V低压线路2000米，配套相关附属设施。</t>
  </si>
  <si>
    <t>米</t>
  </si>
  <si>
    <t>2023-653224-0036</t>
  </si>
  <si>
    <t>洛浦县山普鲁镇林床灌溉水利配套建设项目（二期）</t>
  </si>
  <si>
    <t>铺设地面PE支管9008米，地面毛管142.1千米，新建闸阀井2座、沉砂池2座、蓄水池2座、管理房2座，拉设建380V低压线路2000米，配套相关附属设施。</t>
  </si>
  <si>
    <t>2023-653224-0037</t>
  </si>
  <si>
    <t>2023年洛浦县多鲁乡墩吾斯塘村等2个村林果水利配套提升项目</t>
  </si>
  <si>
    <t>洛浦县多鲁乡墩吾斯塘村</t>
  </si>
  <si>
    <t>新建斗渠3.74公里，设计流量0.2～0.4m³/s，配套渠系建筑物85座。其中多鲁乡墩吾斯塘村修建斗渠2.708公里，设计流量0.2～0.4m³/s ，配套渠系建筑物72座；多鲁乡巴格其村修建斗渠1.032公里，设计流量0.2～0.4m³/s，配套渠系建筑物13座。</t>
  </si>
  <si>
    <t>2023-653224-0006</t>
  </si>
  <si>
    <t>洛浦县2023年“边销茶”入户项目</t>
  </si>
  <si>
    <t>低氟茶入户</t>
  </si>
  <si>
    <t>洛浦县恰尔巴格镇、山普鲁镇、纳瓦乡</t>
  </si>
  <si>
    <t>采购低氟“边销茶”，以慰问等方式发放给恰尔巴格镇、山普鲁镇、纳瓦乡困难群众10872户，按照2公斤/户的标准发放；</t>
  </si>
  <si>
    <t>中共洛浦县委统战部</t>
  </si>
  <si>
    <t>卢新松</t>
  </si>
  <si>
    <t>大力推广低氟“边销茶”，倡导“健康饮茶”“送茶入户”，遏制饮茶型地氟病的蔓延；以慰问等方式向恰尔巴格镇、山普鲁镇、纳瓦乡10872户发放低氟“边销茶”，2公斤/户。</t>
  </si>
  <si>
    <t>2023-653224-0009</t>
  </si>
  <si>
    <t>洛浦县阿其克乡央塔克勒克村人居环境提升改造项目</t>
  </si>
  <si>
    <t>洛浦县阿其克乡央塔克勒克村</t>
  </si>
  <si>
    <t>对阿其克乡央塔克勒克村的128户农户的人居环境按照乡村振兴示范村的要求进行提升改造，包括庭院、院墙、房屋外立面提升等;</t>
  </si>
  <si>
    <t>洛浦县阿其克乡人民政府</t>
  </si>
  <si>
    <t>木特力普·阿卜杜艾尼</t>
  </si>
  <si>
    <t>项目建成后，结合全乡旅游发展与美丽乡村建设相结合，有效开发农村旅游资源等。</t>
  </si>
  <si>
    <t>2023-653224-0007</t>
  </si>
  <si>
    <t>洛浦县山普鲁镇阿亚格克依阔村等4个村小市场建设项目</t>
  </si>
  <si>
    <t>新建小市场1栋1124.20㎡，地上二层、框架结构，由山普鲁镇阿亚格克依阔村、努尔鲁克村、巴什库勒村、阿亚格克兰特村等4个村合建；配套水、电、暖、消防等附属设施;</t>
  </si>
  <si>
    <t>项目建成后，以租赁的方式运行，租金主要用于壮大村集体经济，年租赁不低于18万元（每个村4.5万元），资产分配山普鲁镇4个村；预计可就业6人，就业人员收入2.4万元/年，就业人员直接收入可达12万元；</t>
  </si>
  <si>
    <t>2023-653224-0020</t>
  </si>
  <si>
    <t>洛浦县杭桂镇库木巴格村等4个村小市场建设项目</t>
  </si>
  <si>
    <t>洛浦县杭桂镇库木巴格村</t>
  </si>
  <si>
    <t>新建小市场1栋2641.97㎡，地上三层、框架结构，由杭桂镇库木巴格村、康托喀依村、向阳村、阿日希村4个村合建，包括水电暖等附属设施建设;</t>
  </si>
  <si>
    <t>吐送江·阿卜杜拉</t>
  </si>
  <si>
    <t>项目建成后，以租赁的方式运行，租金主要用于壮大村集体经济，年租赁不低于26万元（每个村6.5万元），资产分配杭桂镇4个村；预计可就业12人，就业人员收入2.4万元/年，就业人员直接收入可达28.8万元；</t>
  </si>
  <si>
    <t>2023-653224-0010</t>
  </si>
  <si>
    <t>洛浦县多鲁乡尧勒其库勒村农副产品加工场建设项目</t>
  </si>
  <si>
    <t>洛浦县多鲁乡尧勒其库勒村</t>
  </si>
  <si>
    <t>新建农副产品加工交易市场1座，占地面积5亩。1.新建交易市场1栋600㎡，地上二层、框架结构；2.新建厂房2栋，其中：1#厂房200㎡、2#厂房500㎡，地上一层、钢结构；3.交易场搭建简易钢棚1000㎡；包括水电暖等附属设施工程。</t>
  </si>
  <si>
    <t>项目建成后，以租赁的方式运行，预计可解决就业岗位10个，就业人员月收入不低于0.2万元，每人每年可收入2.4万元，就业人员直接收入可达24万元；租金主要用于壮大村集体经济，年租赁不低于12万元。</t>
  </si>
  <si>
    <t>绩效目标达不到，建议取消</t>
  </si>
  <si>
    <t>2023-653224-0003</t>
  </si>
  <si>
    <t>2023年洛浦县雨露计划资助项目</t>
  </si>
  <si>
    <t>享受“雨露计划”</t>
  </si>
  <si>
    <t>自2023年1月至2023年12月底实施2023年洛浦县雨露计划资助项目，投入1950万元财政衔接乡村振兴补助资金，按照生均3000元/生/学年的资助标准，主要用于资助我县6500名原建档立卡已脱贫、“三类户”家庭接受中等职业教育（含普通中专、成人中专、职业高中、技工院校）、高等职业教育应往届大中专学生，确保其能够顺利升学、及时完成学业。</t>
  </si>
  <si>
    <t>洛浦县教育局</t>
  </si>
  <si>
    <t>赵华</t>
  </si>
  <si>
    <t>为进一步巩固和拓展脱贫成果，在过渡期内保持学生资助力度总体稳定，对建档立卡已脱贫、“三类户”家庭子女接受中等职业教育、高等职业教育应往届大中专学生予以补助。</t>
  </si>
  <si>
    <t>2023-653224-0004</t>
  </si>
  <si>
    <t>洛浦县2023年脱贫人口（含监测对象）公益性岗位补助项目</t>
  </si>
  <si>
    <t>在洛浦县公安和教育系统就业公益性岗位中的脱贫人口（含监测对象）进行适当补助，其中公安系统辅警854人，教育系统375人，村级就业专干247人，共计1476人。帮助就业创业增收，工资根据岗位标准进行补助。</t>
  </si>
  <si>
    <t>洛浦县人社局</t>
  </si>
  <si>
    <t>柔孜艾力·图尔荪</t>
  </si>
  <si>
    <t>带动从事公益性岗位中的脱贫人口（含监测对象）就业创业增收。</t>
  </si>
  <si>
    <t>2023-653224-0001</t>
  </si>
  <si>
    <t>洛浦县2023年小额贷款贴息项目</t>
  </si>
  <si>
    <t>小额贷款贴息</t>
  </si>
  <si>
    <t>用于全县申请脱贫人口小额贷款贴息，申请人员是全县建档立卡脱贫人口、监测人口，贴息利率按照金融机构发放脱贫人口小额贷款时利率，</t>
  </si>
  <si>
    <t>万户</t>
  </si>
  <si>
    <t>洛浦县乡村振兴局</t>
  </si>
  <si>
    <t>李雪豹</t>
  </si>
  <si>
    <t>用于全县脱贫人口、监测人口小额信贷贴息资金。</t>
  </si>
  <si>
    <t>2023-653224-0002</t>
  </si>
  <si>
    <t>洛浦县2023年项目管理费</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</si>
  <si>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</si>
  <si>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</si>
  <si>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洛浦县2023年巩固拓展脱贫攻坚成果和乡村振兴年度计划表</t>
  </si>
  <si>
    <t>洛浦县杭桂镇欧吐拉艾日村等7个村农村生活污水治理项目</t>
  </si>
  <si>
    <t>洛浦县杭桂镇吾斯塘乌其村、欧吐拉艾日村、库木巴格村、其木吾斯塘村、琼库艾日克村、英巴扎村、玉吉买勒克村</t>
  </si>
  <si>
    <t>新建污水管网23274.9米。其中英巴格村、阿亚格尕帕村标段新建DN300排水管网11543.3米，DN400排水管网1211.6米，DN150压力流管道255米，消能井1座，检查井604座，沉泥井20座，污水提升泵站1座，沥青路面恢复面积23417.8平方米；阿恰墩村标段新建DN300排水管网8180米，DN400排水管网1500米，DN150压力流管道585米，消能井1座，检查井416座，沉泥井15座，污水提升泵站1座，沥青路面恢复面积18477平方米。</t>
  </si>
  <si>
    <t>铺设地面PE支管9191米，地面毛管92.8千米，新建闸阀井2座、沉砂池2座、蓄水池2座，管理房2座，拉设380V低压线路2000米，配套相关附属设施。</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</si>
  <si>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</si>
  <si>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</si>
  <si>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洛浦县2023年提前下达巩固拓展脱贫攻坚成果和乡村振兴资金项目计划（第一批资金计划安排项目）</t>
  </si>
  <si>
    <t>洛发改项目
〔2022〕361号</t>
  </si>
  <si>
    <t>等3第三方审核方案后进行审批</t>
  </si>
  <si>
    <t>续建项目，已复工</t>
  </si>
  <si>
    <t>已通知施工单位人员进行复工</t>
  </si>
  <si>
    <t>增水增地
正在编制实施方案</t>
  </si>
  <si>
    <t>新建屠宰加工车间、熟食加工车间、库房、冷库、急宰区、配电室、污水处理及水电路消防等附属配套设施。</t>
  </si>
  <si>
    <t>新增项目
正在编制方案</t>
  </si>
  <si>
    <t>政企按照49:51出资配比，财政资金用于设备数字化改造升级，DIS系统是基于设备-WEB结构的数字化产地仓服务平台，与DIS系列产品配合使用，可以创建任何模块的工业数据的监控与数据分析系统，在实现现场工业设备远程监控的同时，可以进行数据的采集、监视、报警、分析，实现现场设施设备的可视化管理操作。具体包括DIS 整套集成硬件部署、DIS 硬件光学硬件传感器、DIS 高通量硬件拟态硬件、DIS 硬件固定算力传输器、DIS-PLC 集成电控、DIS产线数据识别、数据收录、硬件管理系统、数据爬虫、DIS设备工控机管理解决方案。</t>
  </si>
  <si>
    <t>新增项目
实施方案完成编制，合作企业待县委过会确定</t>
  </si>
  <si>
    <t>洛乡振批
〔2023〕
07号</t>
  </si>
  <si>
    <t>已出具批复</t>
  </si>
  <si>
    <t>新增项目
（抽取招标代理后发布招标公告）</t>
  </si>
  <si>
    <t>正在编制方案</t>
  </si>
  <si>
    <t>新增项目
（未入库）
正在编制方案</t>
  </si>
  <si>
    <t>方案已完成编制、反馈意见后正在修改</t>
  </si>
  <si>
    <t>抽取招标代理后发布招标公告</t>
  </si>
  <si>
    <r>
      <rPr>
        <sz val="14"/>
        <rFont val="宋体"/>
        <charset val="134"/>
        <scheme val="minor"/>
      </rPr>
      <t xml:space="preserve">洛发改项目
</t>
    </r>
    <r>
      <rPr>
        <sz val="14"/>
        <rFont val="方正仿宋简体"/>
        <charset val="134"/>
      </rPr>
      <t>〔</t>
    </r>
    <r>
      <rPr>
        <sz val="14"/>
        <rFont val="宋体"/>
        <charset val="134"/>
        <scheme val="minor"/>
      </rPr>
      <t>2023</t>
    </r>
    <r>
      <rPr>
        <sz val="14"/>
        <rFont val="方正仿宋简体"/>
        <charset val="134"/>
      </rPr>
      <t>〕</t>
    </r>
    <r>
      <rPr>
        <sz val="14"/>
        <rFont val="宋体"/>
        <charset val="134"/>
        <scheme val="minor"/>
      </rPr>
      <t>8号</t>
    </r>
  </si>
  <si>
    <t>计划最晚2月25号开标</t>
  </si>
  <si>
    <r>
      <rPr>
        <sz val="14"/>
        <rFont val="宋体"/>
        <charset val="134"/>
        <scheme val="minor"/>
      </rPr>
      <t xml:space="preserve">洛发改项目
</t>
    </r>
    <r>
      <rPr>
        <sz val="14"/>
        <rFont val="方正仿宋简体"/>
        <charset val="134"/>
      </rPr>
      <t>〔</t>
    </r>
    <r>
      <rPr>
        <sz val="14"/>
        <rFont val="宋体"/>
        <charset val="134"/>
        <scheme val="minor"/>
      </rPr>
      <t>2023</t>
    </r>
    <r>
      <rPr>
        <sz val="14"/>
        <rFont val="方正仿宋简体"/>
        <charset val="134"/>
      </rPr>
      <t>〕</t>
    </r>
    <r>
      <rPr>
        <sz val="14"/>
        <rFont val="宋体"/>
        <charset val="134"/>
        <scheme val="minor"/>
      </rPr>
      <t>9号</t>
    </r>
  </si>
  <si>
    <t>计划最晚2月28号开标</t>
  </si>
  <si>
    <t>财政衔接推进乡村振兴补助资金（涉农整合资金）</t>
  </si>
  <si>
    <t>洛乡振批
〔2023〕
08号</t>
  </si>
  <si>
    <t>出具实施方案批复</t>
  </si>
  <si>
    <t>洛乡振批
〔2023〕
10号</t>
  </si>
  <si>
    <t>购买茶叶</t>
  </si>
  <si>
    <t>已签订合同，施工单位2月15日进场</t>
  </si>
  <si>
    <t>地区已通过评审，已报自治区水利厅评审</t>
  </si>
  <si>
    <t>新建四级公路10km，包含35条路线。建设内容包括：路基工程、路面工程、桥涵工程、交通安全及附属设施工程</t>
  </si>
  <si>
    <t>洛乡振批
〔2023〕
02号</t>
  </si>
  <si>
    <t>发布招标公告，2月27日进行招标</t>
  </si>
  <si>
    <t>洛浦县多鲁镇墩库孜来克村等7个村污水处理项目</t>
  </si>
  <si>
    <t>洛浦县多鲁镇墩库孜来克村、库都克艾日克村、尧勒其库勒村、喀勒台阔台买村、库勒艾日克村、墩阿孜玛村、哈勒瓦甫村</t>
  </si>
  <si>
    <t>新铺设污水管网42.4KM，新建检查井1411座，管道材料为HDPE双壁波纹管，其中：墩库孜来克村铺设d300管道5KM，新建检查井166座；库都克艾日克村铺设d300管道4.2KM，新建检查井140座；尧勒其库勒村铺设d300管道6.7KM，新建检查井223座；喀勒台阔台买村铺设d300管网6.5KM，新建检查井216座；库勒艾日克村建设铺设d300管网6KM，新建检查井200座；墩阿孜玛村铺设d300管道7.5 KM，新建检查井250座；哈勒瓦甫村铺设d300管道6.5KM，新建检查井216座。道路拆除及恢复面积76000㎡。</t>
  </si>
  <si>
    <t>洛浦县多鲁镇人民政府</t>
  </si>
  <si>
    <t>更新污水
已完成实施方案初稿</t>
  </si>
  <si>
    <t>洛浦县杭桂镇欧吐拉艾日村、吾斯塘乌其村、库木巴格村、其木吾斯塘村、琼库艾日克村、英巴扎村、玉吉买勒克村</t>
  </si>
  <si>
    <t>新建排水管道总长度46.573km,新建检查井1292座，压力排水检查井33座，排气井8座，沉泥井8座，消能井8座。其中：欧吐拉艾日克村DN200管道6175m、DN300管道1342m；其木吾斯塘村DN200管道5428m、DN300管道2031m；库木巴格村DN200管道2800m；琼库艾日克村DN200管道5486m；吾斯塘乌其村DN200管道7935m、DN300管道2741m；英巴扎村DN200管道5529m、DN300管道574m；玉吉买勒克村DN200管道5905m、DN300管道627m；新建检查井2692座。</t>
  </si>
  <si>
    <t>污水
实施方案已完成编制</t>
  </si>
  <si>
    <t>新建d300排水管道总长度8279米，采用HDPE
双壁波纹管；新建出户支管5910m,采用d100的UPYC排水管；预制混凝土内径1250排水检查井336座；穿越沟渠4处；道路拆除及恢复14902.2㎡（其中沥青路面13902.2㎡,混凝土路面1000㎡ ）。</t>
  </si>
  <si>
    <t>洛乡振批
〔2023〕
05号</t>
  </si>
  <si>
    <t>更新污水</t>
  </si>
  <si>
    <t>新建排水管道总长度9540.15米，其中d400的HDPE
管道长1721.84m，d300的HDPE管道长7410.56m，d200的HDPE，管道长407.75m；新建d100的UPYC排水出户支管6195m;预制钢筋砼内径1250污水检查井407座，穿越沟渠8处，道路拆除及恢复16574.27㎡（其中沥青路面15074.27㎡ ,混凝土路面1500㎡ ）。</t>
  </si>
  <si>
    <t>洛乡振批
〔2023〕
04号</t>
  </si>
  <si>
    <t>新建排水工程管道长度4257米，管道材质为HDPE双壁波纹管，其中dn200双壁波纹管1673米，dn300双壁波纹管1345米，d400双壁波纹管1239米；新建d110upvc出户支管1504米，排水检查井149座；拆除及恢复四级沥青混凝土道路面积6000㎡，拆除及恢复混凝土路面1500㎡。</t>
  </si>
  <si>
    <t>洛乡振批
〔2023〕
06号</t>
  </si>
  <si>
    <t>纳瓦乡新建污水管网33682.3米，其中DN300排水管网22079.3米，DN400排水管网2912米，DN100排水管网8691米，消能井2座，检查井1020座，沉泥井31座，10m³成品玻璃钢化粪池（三格）38座,污水提升泵站2座，沥青路面恢复面积46496.3平方米。其中阿亚格尕帕村新建污水管网15023.3米：其中DN300排水管网11277.3米，DN400排水管网200米，DN100排水管网3546米，消能井1座，检查井400座，沉泥井15座，10m³成品玻璃钢化粪池（三格）16座,污水提升泵站1座，沥青路面恢复面积21118.1平方米；英巴格村新建污水管网5329米：其中DN300排水管网2622米，DN400排水管网1212米，DN100排水管网1405米，检查井204座，沉泥井5座，10m³成品玻璃钢化粪池（三格）6座，沥青路面恢复面积6901.2平方米；阿恰墩村新建污水管网13420米：其中DN300排水管网8180米，DN400排水管网1500米，DN100排水管网3740米，消能井1座，检查井416座，沉泥井11座，10m³成品玻璃钢化粪池（三格）16座,污水提升泵站1座，沥青路面恢复面积18477平方米。</t>
  </si>
  <si>
    <t>33682.3m/检查井1020座/沉泥井31座/提升泵站2座/路面恢复46496.3平方米</t>
  </si>
  <si>
    <r>
      <rPr>
        <sz val="14"/>
        <rFont val="宋体"/>
        <charset val="134"/>
        <scheme val="minor"/>
      </rPr>
      <t xml:space="preserve">洛乡振批
</t>
    </r>
    <r>
      <rPr>
        <sz val="14"/>
        <rFont val="方正仿宋简体"/>
        <charset val="134"/>
      </rPr>
      <t>〔</t>
    </r>
    <r>
      <rPr>
        <sz val="14"/>
        <rFont val="宋体"/>
        <charset val="134"/>
        <scheme val="minor"/>
      </rPr>
      <t>2023</t>
    </r>
    <r>
      <rPr>
        <sz val="14"/>
        <rFont val="方正仿宋简体"/>
        <charset val="134"/>
      </rPr>
      <t>〕</t>
    </r>
    <r>
      <rPr>
        <sz val="14"/>
        <rFont val="宋体"/>
        <charset val="134"/>
        <scheme val="minor"/>
      </rPr>
      <t xml:space="preserve">
09号</t>
    </r>
  </si>
  <si>
    <t>污水
方案已批复
正在进行审图</t>
  </si>
  <si>
    <t>污水
实施方案已完成初设</t>
  </si>
  <si>
    <t>污水
等地区用地批复</t>
  </si>
  <si>
    <t>中央衔接补助资金（国有林场巩固资金、少数民族发展任务）</t>
  </si>
  <si>
    <t>计划2月9日上报地区进行评审并出具审查意见</t>
  </si>
  <si>
    <t>实施方案已完成初设，正在修改完善</t>
  </si>
  <si>
    <t>洛乡振批
〔2023〕
12号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</si>
</sst>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_ "/>
    <numFmt numFmtId="178" formatCode="0_);[Red]\(0\)"/>
    <numFmt numFmtId="179" formatCode="0.00_ "/>
    <numFmt numFmtId="180" formatCode="0.00_);[Red]\(0.00\)"/>
    <numFmt numFmtId="181" formatCode="0.0_ "/>
  </numFmts>
  <fonts count="43">
    <font>
      <sz val="11"/>
      <color theme="1"/>
      <name val="宋体"/>
      <charset val="134"/>
      <scheme val="minor"/>
    </font>
    <font>
      <sz val="11"/>
      <name val="方正小标宋简体"/>
      <charset val="134"/>
    </font>
    <font>
      <sz val="14"/>
      <name val="方正公文小标宋"/>
      <charset val="134"/>
    </font>
    <font>
      <b/>
      <sz val="16"/>
      <name val="黑体"/>
      <charset val="134"/>
    </font>
    <font>
      <b/>
      <sz val="16"/>
      <name val="方正公文楷体"/>
      <charset val="134"/>
    </font>
    <font>
      <sz val="16"/>
      <name val="宋体"/>
      <charset val="134"/>
      <scheme val="minor"/>
    </font>
    <font>
      <sz val="14"/>
      <name val="宋体"/>
      <charset val="134"/>
      <scheme val="minor"/>
    </font>
    <font>
      <sz val="11"/>
      <name val="Times New Roman"/>
      <charset val="134"/>
    </font>
    <font>
      <sz val="11"/>
      <name val="宋体"/>
      <charset val="134"/>
      <scheme val="minor"/>
    </font>
    <font>
      <b/>
      <sz val="28"/>
      <name val="方正小标宋简体"/>
      <charset val="134"/>
    </font>
    <font>
      <sz val="12"/>
      <name val="宋体"/>
      <charset val="134"/>
      <scheme val="minor"/>
    </font>
    <font>
      <b/>
      <sz val="20"/>
      <name val="黑体"/>
      <charset val="134"/>
    </font>
    <font>
      <sz val="14"/>
      <color theme="1"/>
      <name val="宋体"/>
      <charset val="134"/>
      <scheme val="minor"/>
    </font>
    <font>
      <b/>
      <sz val="14"/>
      <name val="宋体"/>
      <charset val="134"/>
      <scheme val="minor"/>
    </font>
    <font>
      <sz val="12"/>
      <name val="宋体"/>
      <charset val="134"/>
    </font>
    <font>
      <b/>
      <sz val="12"/>
      <name val="黑体"/>
      <charset val="134"/>
    </font>
    <font>
      <b/>
      <sz val="12"/>
      <name val="方正公文楷体"/>
      <charset val="134"/>
    </font>
    <font>
      <sz val="14"/>
      <color theme="1"/>
      <name val="方正公文楷体"/>
      <charset val="134"/>
    </font>
    <font>
      <sz val="26"/>
      <name val="方正小标宋简体"/>
      <charset val="134"/>
    </font>
    <font>
      <sz val="14"/>
      <name val="方正公文楷体"/>
      <charset val="134"/>
    </font>
    <font>
      <sz val="16"/>
      <name val="黑体"/>
      <charset val="134"/>
    </font>
    <font>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4"/>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3" borderId="13" applyNumberFormat="0" applyAlignment="0" applyProtection="0">
      <alignment vertical="center"/>
    </xf>
    <xf numFmtId="0" fontId="31" fillId="4" borderId="14" applyNumberFormat="0" applyAlignment="0" applyProtection="0">
      <alignment vertical="center"/>
    </xf>
    <xf numFmtId="0" fontId="32" fillId="4" borderId="13" applyNumberFormat="0" applyAlignment="0" applyProtection="0">
      <alignment vertical="center"/>
    </xf>
    <xf numFmtId="0" fontId="33" fillId="5" borderId="15" applyNumberFormat="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cellStyleXfs>
  <cellXfs count="1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xf numFmtId="0" fontId="6" fillId="0" borderId="0" xfId="0" applyFont="1" applyFill="1" applyAlignment="1">
      <alignment horizontal="center" vertical="center" wrapText="1"/>
    </xf>
    <xf numFmtId="0" fontId="6" fillId="0" borderId="0" xfId="0" applyFont="1" applyFill="1" applyAlignment="1"/>
    <xf numFmtId="0" fontId="6"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Fill="1" applyAlignment="1">
      <alignment horizontal="justify"/>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Alignment="1"/>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57" fontId="6"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176"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180" fontId="6" fillId="0" borderId="2"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xf>
    <xf numFmtId="31"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6" fillId="0" borderId="1" xfId="0" applyFont="1" applyFill="1" applyBorder="1" applyAlignment="1"/>
    <xf numFmtId="179" fontId="6" fillId="0" borderId="1" xfId="0" applyNumberFormat="1" applyFont="1" applyFill="1" applyBorder="1" applyAlignment="1">
      <alignment horizontal="justify" vertical="center" wrapText="1"/>
    </xf>
    <xf numFmtId="0" fontId="6" fillId="0" borderId="0" xfId="0" applyFont="1" applyFill="1" applyAlignment="1">
      <alignment wrapText="1"/>
    </xf>
    <xf numFmtId="0" fontId="6" fillId="0" borderId="0" xfId="0" applyFont="1" applyFill="1">
      <alignment vertical="center"/>
    </xf>
    <xf numFmtId="0" fontId="5" fillId="0" borderId="0" xfId="0" applyFont="1" applyFill="1" applyAlignment="1">
      <alignment wrapText="1"/>
    </xf>
    <xf numFmtId="181" fontId="6"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justify"/>
    </xf>
    <xf numFmtId="176" fontId="6" fillId="0" borderId="0" xfId="0" applyNumberFormat="1" applyFont="1" applyFill="1" applyAlignment="1">
      <alignment horizontal="center" vertical="center" wrapText="1"/>
    </xf>
    <xf numFmtId="0" fontId="6" fillId="0" borderId="1" xfId="0" applyFont="1" applyFill="1" applyBorder="1" applyAlignment="1">
      <alignment horizontal="justify" vertical="center"/>
    </xf>
    <xf numFmtId="0" fontId="6" fillId="0" borderId="5"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center"/>
    </xf>
    <xf numFmtId="176" fontId="0" fillId="0" borderId="0" xfId="0" applyNumberFormat="1" applyFont="1" applyFill="1" applyAlignment="1">
      <alignment horizontal="center"/>
    </xf>
    <xf numFmtId="10" fontId="0" fillId="0" borderId="0" xfId="0" applyNumberFormat="1" applyFont="1" applyFill="1" applyAlignment="1">
      <alignment horizontal="center"/>
    </xf>
    <xf numFmtId="0" fontId="18" fillId="0" borderId="0" xfId="0" applyFont="1" applyFill="1" applyAlignment="1">
      <alignment horizontal="center" vertical="center" wrapText="1"/>
    </xf>
    <xf numFmtId="176" fontId="14" fillId="0" borderId="0" xfId="0" applyNumberFormat="1" applyFont="1" applyFill="1" applyAlignment="1">
      <alignment horizontal="center" vertical="center" wrapText="1"/>
    </xf>
    <xf numFmtId="10" fontId="14" fillId="0" borderId="0" xfId="0" applyNumberFormat="1" applyFont="1" applyFill="1" applyAlignment="1">
      <alignment horizontal="center" vertical="center" wrapText="1"/>
    </xf>
    <xf numFmtId="176" fontId="14" fillId="0" borderId="0" xfId="0" applyNumberFormat="1" applyFont="1" applyFill="1" applyAlignment="1">
      <alignment horizontal="left" vertical="center" wrapText="1"/>
    </xf>
    <xf numFmtId="0" fontId="15" fillId="0" borderId="1" xfId="0" applyFont="1" applyFill="1" applyBorder="1" applyAlignment="1">
      <alignment horizontal="center" vertical="center" wrapText="1"/>
    </xf>
    <xf numFmtId="176" fontId="15" fillId="0" borderId="8"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176" fontId="15" fillId="0" borderId="9"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79" fontId="17" fillId="0" borderId="1" xfId="0" applyNumberFormat="1" applyFont="1" applyFill="1" applyBorder="1" applyAlignment="1">
      <alignment horizontal="center" vertical="center"/>
    </xf>
    <xf numFmtId="10" fontId="17" fillId="0" borderId="1" xfId="0" applyNumberFormat="1" applyFont="1" applyFill="1" applyBorder="1" applyAlignment="1">
      <alignment horizontal="center" vertical="center"/>
    </xf>
    <xf numFmtId="10" fontId="14" fillId="0" borderId="0" xfId="0" applyNumberFormat="1" applyFont="1" applyFill="1" applyAlignment="1">
      <alignment horizontal="left" vertical="center" wrapText="1"/>
    </xf>
    <xf numFmtId="176" fontId="17" fillId="0" borderId="1" xfId="0" applyNumberFormat="1" applyFont="1" applyFill="1" applyBorder="1" applyAlignment="1">
      <alignment horizontal="center" vertical="center"/>
    </xf>
    <xf numFmtId="0" fontId="14" fillId="0" borderId="0" xfId="0" applyFont="1" applyFill="1" applyAlignment="1">
      <alignment vertical="center" wrapText="1"/>
    </xf>
    <xf numFmtId="177" fontId="17" fillId="0" borderId="1" xfId="0" applyNumberFormat="1" applyFont="1" applyFill="1" applyBorder="1" applyAlignment="1">
      <alignment horizontal="center" vertical="center"/>
    </xf>
    <xf numFmtId="10" fontId="15" fillId="0" borderId="5"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0" fontId="16" fillId="0" borderId="5" xfId="0" applyNumberFormat="1" applyFont="1" applyFill="1" applyBorder="1" applyAlignment="1">
      <alignment horizontal="center" vertical="center" wrapText="1"/>
    </xf>
    <xf numFmtId="10" fontId="17" fillId="0" borderId="5"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justify"/>
    </xf>
    <xf numFmtId="49" fontId="2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showZeros="0" view="pageBreakPreview" zoomScale="70" zoomScaleNormal="70" workbookViewId="0">
      <selection activeCell="C6" sqref="C6"/>
    </sheetView>
  </sheetViews>
  <sheetFormatPr defaultColWidth="8.89380530973451" defaultRowHeight="13.5"/>
  <cols>
    <col min="1" max="1" width="10.7699115044248" style="86" customWidth="1"/>
    <col min="2" max="2" width="8.76991150442478" style="86" customWidth="1"/>
    <col min="3" max="3" width="17.6725663716814" style="86" customWidth="1"/>
    <col min="4" max="4" width="8.76991150442478" style="87" customWidth="1"/>
    <col min="5" max="5" width="15.8938053097345" style="88" customWidth="1"/>
    <col min="6" max="6" width="11.070796460177" style="89" customWidth="1"/>
    <col min="7" max="7" width="8.76991150442478" style="87" customWidth="1"/>
    <col min="8" max="8" width="12.6725663716814" style="88" customWidth="1"/>
    <col min="9" max="9" width="8.76991150442478" style="89" customWidth="1"/>
    <col min="10" max="10" width="8.76991150442478" style="87" customWidth="1"/>
    <col min="11" max="11" width="15.1769911504425" style="88" customWidth="1"/>
    <col min="12" max="12" width="8.76991150442478" style="89" customWidth="1"/>
    <col min="13" max="13" width="8.76991150442478" style="87" customWidth="1"/>
    <col min="14" max="14" width="8.76991150442478" style="88" customWidth="1"/>
    <col min="15" max="15" width="8.76991150442478" style="89" customWidth="1"/>
    <col min="16" max="16" width="8.76991150442478" style="87" customWidth="1"/>
    <col min="17" max="17" width="17.8672566371681" style="88" customWidth="1"/>
    <col min="18" max="18" width="8.76991150442478" style="89" customWidth="1"/>
    <col min="19" max="19" width="8.76991150442478" style="87" customWidth="1"/>
    <col min="20" max="20" width="8.76991150442478" style="88" customWidth="1"/>
    <col min="21" max="21" width="8.76991150442478" style="89" customWidth="1"/>
    <col min="22" max="22" width="8.76991150442478" style="87" customWidth="1"/>
    <col min="23" max="23" width="8.76991150442478" style="88" customWidth="1"/>
    <col min="24" max="24" width="8.76991150442478" style="89" customWidth="1"/>
    <col min="25" max="25" width="8.76991150442478" style="87" customWidth="1"/>
    <col min="26" max="26" width="8.76991150442478" style="88" customWidth="1"/>
    <col min="27" max="27" width="8.76991150442478" style="89" customWidth="1"/>
    <col min="28" max="28" width="8.89380530973451" style="86"/>
    <col min="29" max="29" width="12.6371681415929" style="86"/>
    <col min="30" max="16384" width="8.89380530973451" style="86"/>
  </cols>
  <sheetData>
    <row r="1" s="1" customFormat="1" ht="40" customHeight="1" spans="1:29">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2" s="82" customFormat="1" ht="20" customHeight="1" spans="1:29">
      <c r="A2" s="82" t="s">
        <v>1</v>
      </c>
      <c r="D2" s="91"/>
      <c r="E2" s="91"/>
      <c r="F2" s="92"/>
      <c r="H2" s="93"/>
      <c r="I2" s="106"/>
      <c r="K2" s="91"/>
      <c r="L2" s="92"/>
      <c r="N2" s="91"/>
      <c r="O2" s="92"/>
      <c r="Q2" s="91"/>
      <c r="R2" s="92"/>
      <c r="T2" s="91"/>
      <c r="U2" s="92"/>
      <c r="V2" s="108"/>
      <c r="W2" s="108"/>
      <c r="X2" s="108"/>
      <c r="Y2" s="82" t="s">
        <v>2</v>
      </c>
      <c r="AC2" s="108"/>
    </row>
    <row r="3" s="83" customFormat="1" ht="70" customHeight="1" spans="1:29">
      <c r="A3" s="94" t="s">
        <v>3</v>
      </c>
      <c r="B3" s="94" t="s">
        <v>4</v>
      </c>
      <c r="C3" s="95" t="s">
        <v>5</v>
      </c>
      <c r="D3" s="94" t="s">
        <v>6</v>
      </c>
      <c r="E3" s="96"/>
      <c r="F3" s="97"/>
      <c r="G3" s="94"/>
      <c r="H3" s="96"/>
      <c r="I3" s="97"/>
      <c r="J3" s="94"/>
      <c r="K3" s="96"/>
      <c r="L3" s="97"/>
      <c r="M3" s="94"/>
      <c r="N3" s="96"/>
      <c r="O3" s="97"/>
      <c r="P3" s="94"/>
      <c r="Q3" s="96"/>
      <c r="R3" s="97"/>
      <c r="S3" s="94"/>
      <c r="T3" s="96"/>
      <c r="U3" s="97"/>
      <c r="V3" s="94"/>
      <c r="W3" s="96"/>
      <c r="X3" s="97"/>
      <c r="Y3" s="94"/>
      <c r="Z3" s="96"/>
      <c r="AA3" s="110"/>
      <c r="AB3" s="111" t="s">
        <v>7</v>
      </c>
      <c r="AC3" s="111" t="s">
        <v>8</v>
      </c>
    </row>
    <row r="4" s="83" customFormat="1" ht="80" customHeight="1" spans="1:29">
      <c r="A4" s="94"/>
      <c r="B4" s="94"/>
      <c r="C4" s="98"/>
      <c r="D4" s="94" t="s">
        <v>9</v>
      </c>
      <c r="E4" s="96" t="s">
        <v>10</v>
      </c>
      <c r="F4" s="97" t="s">
        <v>11</v>
      </c>
      <c r="G4" s="94" t="s">
        <v>12</v>
      </c>
      <c r="H4" s="96" t="s">
        <v>10</v>
      </c>
      <c r="I4" s="97" t="s">
        <v>11</v>
      </c>
      <c r="J4" s="94" t="s">
        <v>13</v>
      </c>
      <c r="K4" s="96" t="s">
        <v>10</v>
      </c>
      <c r="L4" s="97" t="s">
        <v>11</v>
      </c>
      <c r="M4" s="94" t="s">
        <v>14</v>
      </c>
      <c r="N4" s="96" t="s">
        <v>10</v>
      </c>
      <c r="O4" s="97" t="s">
        <v>11</v>
      </c>
      <c r="P4" s="94" t="s">
        <v>15</v>
      </c>
      <c r="Q4" s="96" t="s">
        <v>10</v>
      </c>
      <c r="R4" s="97" t="s">
        <v>11</v>
      </c>
      <c r="S4" s="94" t="s">
        <v>16</v>
      </c>
      <c r="T4" s="96" t="s">
        <v>10</v>
      </c>
      <c r="U4" s="97" t="s">
        <v>11</v>
      </c>
      <c r="V4" s="94" t="s">
        <v>17</v>
      </c>
      <c r="W4" s="96" t="s">
        <v>10</v>
      </c>
      <c r="X4" s="97" t="s">
        <v>11</v>
      </c>
      <c r="Y4" s="94" t="s">
        <v>18</v>
      </c>
      <c r="Z4" s="96" t="s">
        <v>10</v>
      </c>
      <c r="AA4" s="110" t="s">
        <v>11</v>
      </c>
      <c r="AB4" s="111"/>
      <c r="AC4" s="111"/>
    </row>
    <row r="5" s="84" customFormat="1" ht="45" customHeight="1" spans="1:29">
      <c r="A5" s="99" t="s">
        <v>19</v>
      </c>
      <c r="B5" s="99"/>
      <c r="C5" s="99"/>
      <c r="D5" s="100"/>
      <c r="E5" s="100"/>
      <c r="F5" s="101"/>
      <c r="G5" s="100"/>
      <c r="H5" s="100"/>
      <c r="I5" s="101"/>
      <c r="J5" s="100"/>
      <c r="K5" s="100"/>
      <c r="L5" s="101"/>
      <c r="M5" s="100"/>
      <c r="N5" s="100"/>
      <c r="O5" s="101"/>
      <c r="P5" s="100"/>
      <c r="Q5" s="100"/>
      <c r="R5" s="101"/>
      <c r="S5" s="100"/>
      <c r="T5" s="100"/>
      <c r="U5" s="101"/>
      <c r="V5" s="100"/>
      <c r="W5" s="100"/>
      <c r="X5" s="101"/>
      <c r="Y5" s="100"/>
      <c r="Z5" s="100"/>
      <c r="AA5" s="112"/>
      <c r="AB5" s="99"/>
      <c r="AC5" s="99"/>
    </row>
    <row r="6" s="85" customFormat="1" ht="160" customHeight="1" spans="1:29">
      <c r="A6" s="102" t="s">
        <v>20</v>
      </c>
      <c r="B6" s="103">
        <f>D6+G6+J6+P6+V6+Y6</f>
        <v>66</v>
      </c>
      <c r="C6" s="103">
        <f>E6+H6+K6+Q6+W6+Z6</f>
        <v>115319</v>
      </c>
      <c r="D6" s="102">
        <v>36</v>
      </c>
      <c r="E6" s="104">
        <v>66793.27</v>
      </c>
      <c r="F6" s="105">
        <f>E6/C6</f>
        <v>0.579204380891267</v>
      </c>
      <c r="G6" s="102">
        <v>2</v>
      </c>
      <c r="H6" s="104">
        <v>4403.76</v>
      </c>
      <c r="I6" s="105">
        <f>H6/C6</f>
        <v>0.0381876360356923</v>
      </c>
      <c r="J6" s="102">
        <v>25</v>
      </c>
      <c r="K6" s="104">
        <v>41828.97</v>
      </c>
      <c r="L6" s="105">
        <f>K6/C6</f>
        <v>0.362724009053148</v>
      </c>
      <c r="M6" s="102"/>
      <c r="N6" s="107"/>
      <c r="O6" s="105"/>
      <c r="P6" s="102">
        <v>1</v>
      </c>
      <c r="Q6" s="109">
        <v>1950</v>
      </c>
      <c r="R6" s="105">
        <f>Q6/C6</f>
        <v>0.0169096159349283</v>
      </c>
      <c r="S6" s="102"/>
      <c r="T6" s="107"/>
      <c r="U6" s="105"/>
      <c r="V6" s="102">
        <v>1</v>
      </c>
      <c r="W6" s="107">
        <v>283</v>
      </c>
      <c r="X6" s="105">
        <f>W6/C6</f>
        <v>0.00245406221004344</v>
      </c>
      <c r="Y6" s="102">
        <v>1</v>
      </c>
      <c r="Z6" s="104">
        <v>60</v>
      </c>
      <c r="AA6" s="113">
        <f>Z6/C6</f>
        <v>0.000520295874920872</v>
      </c>
      <c r="AB6" s="102">
        <v>2</v>
      </c>
      <c r="AC6" s="102">
        <v>2531.68</v>
      </c>
    </row>
    <row r="7" ht="37" customHeight="1"/>
    <row r="10" spans="3:27">
      <c r="C10" s="87"/>
      <c r="D10" s="88"/>
      <c r="E10" s="89"/>
      <c r="F10" s="87"/>
      <c r="G10" s="88"/>
      <c r="H10" s="89"/>
      <c r="I10" s="87"/>
      <c r="J10" s="88"/>
      <c r="K10" s="89"/>
      <c r="L10" s="87"/>
      <c r="M10" s="88"/>
      <c r="N10" s="89"/>
      <c r="O10" s="87"/>
      <c r="P10" s="88"/>
      <c r="Q10" s="89"/>
      <c r="R10" s="87"/>
      <c r="S10" s="88"/>
      <c r="T10" s="89"/>
      <c r="U10" s="87"/>
      <c r="V10" s="88"/>
      <c r="W10" s="89"/>
      <c r="X10" s="87"/>
      <c r="Y10" s="88"/>
      <c r="Z10" s="89"/>
      <c r="AA10" s="86"/>
    </row>
  </sheetData>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3"/>
  <sheetViews>
    <sheetView view="pageBreakPreview" zoomScale="70" zoomScaleNormal="80" topLeftCell="A4" workbookViewId="0">
      <selection activeCell="A7" sqref="$A7:$XFD7"/>
    </sheetView>
  </sheetViews>
  <sheetFormatPr defaultColWidth="9" defaultRowHeight="13.85"/>
  <cols>
    <col min="1" max="1" width="5.92920353982301" style="11" customWidth="1"/>
    <col min="2" max="2" width="9.10619469026549" style="11" customWidth="1"/>
    <col min="3" max="3" width="20.5575221238938" style="11" customWidth="1"/>
    <col min="4" max="4" width="6.12389380530973" style="11" customWidth="1"/>
    <col min="5" max="5" width="8.76991150442478" style="11" customWidth="1"/>
    <col min="6" max="6" width="9.28318584070797" style="11" customWidth="1"/>
    <col min="7" max="7" width="9.01769911504425" style="11" customWidth="1"/>
    <col min="8" max="8" width="13.4424778761062" style="11" customWidth="1"/>
    <col min="9" max="9" width="58.6371681415929" style="12" customWidth="1"/>
    <col min="10" max="10" width="8.76991150442478" style="11" customWidth="1"/>
    <col min="11" max="11" width="11.1238938053097" style="11" customWidth="1"/>
    <col min="12" max="12" width="8.76991150442478" style="11" customWidth="1"/>
    <col min="13" max="14" width="8.76991150442478" style="13" customWidth="1"/>
    <col min="15" max="15" width="17.0353982300885" style="13" customWidth="1"/>
    <col min="16" max="16" width="16.8053097345133" style="13" customWidth="1"/>
    <col min="17" max="17" width="16.6637168141593" style="13" customWidth="1"/>
    <col min="18" max="18" width="17.2654867256637" style="13" customWidth="1"/>
    <col min="19" max="19" width="13.0530973451327" style="13" customWidth="1"/>
    <col min="20" max="20" width="12.6371681415929" style="13" customWidth="1"/>
    <col min="21" max="21" width="15.4424778761062" style="13" customWidth="1"/>
    <col min="22" max="22" width="11.6637168141593" style="13" customWidth="1"/>
    <col min="23" max="24" width="10.6902654867257" style="13" customWidth="1"/>
    <col min="25" max="25" width="16.7964601769912" style="13" customWidth="1"/>
    <col min="26" max="26" width="14.7964601769912" style="13" customWidth="1"/>
    <col min="27" max="27" width="16.6637168141593" style="13" customWidth="1"/>
    <col min="28" max="28" width="29.5398230088496" style="11" customWidth="1"/>
    <col min="29" max="30" width="20.283185840708" style="11" hidden="1" customWidth="1"/>
    <col min="31" max="31" width="12.2743362831858" style="11" hidden="1" customWidth="1"/>
    <col min="32" max="38" width="10.6725663716814" style="11" hidden="1" customWidth="1"/>
    <col min="39" max="39" width="13.4424778761062" style="11" customWidth="1"/>
    <col min="40" max="16384" width="9" style="15"/>
  </cols>
  <sheetData>
    <row r="1" s="1" customFormat="1" ht="53" customHeight="1" spans="1:39">
      <c r="A1" s="16" t="s">
        <v>21</v>
      </c>
      <c r="B1" s="16"/>
      <c r="C1" s="16"/>
      <c r="D1" s="16"/>
      <c r="E1" s="16"/>
      <c r="F1" s="16"/>
      <c r="G1" s="16"/>
      <c r="H1" s="16"/>
      <c r="I1" s="32"/>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2" customFormat="1" ht="21" customHeight="1" spans="1:24">
      <c r="A2" s="2" t="s">
        <v>22</v>
      </c>
      <c r="H2" s="17"/>
      <c r="I2" s="33"/>
      <c r="J2" s="17"/>
      <c r="O2" s="17"/>
      <c r="P2" s="17"/>
      <c r="Q2" s="17"/>
      <c r="R2" s="17"/>
      <c r="S2" s="17"/>
      <c r="T2" s="17"/>
      <c r="U2" s="17"/>
      <c r="V2" s="17"/>
      <c r="W2" s="17"/>
      <c r="X2" s="17"/>
    </row>
    <row r="3" s="3" customFormat="1" ht="30" customHeight="1" spans="1:39">
      <c r="A3" s="18" t="s">
        <v>23</v>
      </c>
      <c r="B3" s="18" t="s">
        <v>24</v>
      </c>
      <c r="C3" s="18" t="s">
        <v>25</v>
      </c>
      <c r="D3" s="19" t="s">
        <v>6</v>
      </c>
      <c r="E3" s="19" t="s">
        <v>26</v>
      </c>
      <c r="F3" s="18" t="s">
        <v>27</v>
      </c>
      <c r="G3" s="18" t="s">
        <v>28</v>
      </c>
      <c r="H3" s="18" t="s">
        <v>29</v>
      </c>
      <c r="I3" s="18" t="s">
        <v>30</v>
      </c>
      <c r="J3" s="18" t="s">
        <v>31</v>
      </c>
      <c r="K3" s="19" t="s">
        <v>32</v>
      </c>
      <c r="L3" s="19" t="s">
        <v>33</v>
      </c>
      <c r="M3" s="34" t="s">
        <v>34</v>
      </c>
      <c r="N3" s="34" t="s">
        <v>35</v>
      </c>
      <c r="O3" s="35" t="s">
        <v>36</v>
      </c>
      <c r="P3" s="35"/>
      <c r="Q3" s="35"/>
      <c r="R3" s="35"/>
      <c r="S3" s="35"/>
      <c r="T3" s="35"/>
      <c r="U3" s="35"/>
      <c r="V3" s="35"/>
      <c r="W3" s="35"/>
      <c r="X3" s="35"/>
      <c r="Y3" s="35"/>
      <c r="Z3" s="35"/>
      <c r="AA3" s="35"/>
      <c r="AB3" s="18" t="s">
        <v>37</v>
      </c>
      <c r="AC3" s="18" t="s">
        <v>38</v>
      </c>
      <c r="AD3" s="18" t="s">
        <v>39</v>
      </c>
      <c r="AE3" s="19" t="s">
        <v>40</v>
      </c>
      <c r="AF3" s="19" t="s">
        <v>41</v>
      </c>
      <c r="AG3" s="19" t="s">
        <v>42</v>
      </c>
      <c r="AH3" s="19" t="s">
        <v>43</v>
      </c>
      <c r="AI3" s="19" t="s">
        <v>44</v>
      </c>
      <c r="AJ3" s="19" t="s">
        <v>45</v>
      </c>
      <c r="AK3" s="19" t="s">
        <v>46</v>
      </c>
      <c r="AL3" s="19" t="s">
        <v>47</v>
      </c>
      <c r="AM3" s="18" t="s">
        <v>48</v>
      </c>
    </row>
    <row r="4" s="3" customFormat="1" ht="38" customHeight="1" spans="1:39">
      <c r="A4" s="18"/>
      <c r="B4" s="18"/>
      <c r="C4" s="18"/>
      <c r="D4" s="20"/>
      <c r="E4" s="20"/>
      <c r="F4" s="18"/>
      <c r="G4" s="18"/>
      <c r="H4" s="18"/>
      <c r="I4" s="18"/>
      <c r="J4" s="18"/>
      <c r="K4" s="20"/>
      <c r="L4" s="20"/>
      <c r="M4" s="36"/>
      <c r="N4" s="36"/>
      <c r="O4" s="35" t="s">
        <v>49</v>
      </c>
      <c r="P4" s="35" t="s">
        <v>50</v>
      </c>
      <c r="Q4" s="35"/>
      <c r="R4" s="35"/>
      <c r="S4" s="35"/>
      <c r="T4" s="35"/>
      <c r="U4" s="35"/>
      <c r="V4" s="35"/>
      <c r="W4" s="35"/>
      <c r="X4" s="35" t="s">
        <v>51</v>
      </c>
      <c r="Y4" s="35" t="s">
        <v>52</v>
      </c>
      <c r="Z4" s="35"/>
      <c r="AA4" s="35"/>
      <c r="AB4" s="18"/>
      <c r="AC4" s="18"/>
      <c r="AD4" s="18"/>
      <c r="AE4" s="20"/>
      <c r="AF4" s="20"/>
      <c r="AG4" s="20"/>
      <c r="AH4" s="20"/>
      <c r="AI4" s="20"/>
      <c r="AJ4" s="20"/>
      <c r="AK4" s="20"/>
      <c r="AL4" s="20"/>
      <c r="AM4" s="18"/>
    </row>
    <row r="5" s="3" customFormat="1" ht="27" customHeight="1" spans="1:39">
      <c r="A5" s="18"/>
      <c r="B5" s="18"/>
      <c r="C5" s="18"/>
      <c r="D5" s="20"/>
      <c r="E5" s="20"/>
      <c r="F5" s="18"/>
      <c r="G5" s="18"/>
      <c r="H5" s="18"/>
      <c r="I5" s="18"/>
      <c r="J5" s="18"/>
      <c r="K5" s="20"/>
      <c r="L5" s="20"/>
      <c r="M5" s="36"/>
      <c r="N5" s="36"/>
      <c r="O5" s="35"/>
      <c r="P5" s="35" t="s">
        <v>53</v>
      </c>
      <c r="Q5" s="35" t="s">
        <v>54</v>
      </c>
      <c r="R5" s="74" t="s">
        <v>55</v>
      </c>
      <c r="S5" s="35"/>
      <c r="T5" s="35"/>
      <c r="U5" s="35"/>
      <c r="V5" s="35"/>
      <c r="W5" s="35"/>
      <c r="X5" s="35"/>
      <c r="Y5" s="35" t="s">
        <v>53</v>
      </c>
      <c r="Z5" s="35" t="s">
        <v>56</v>
      </c>
      <c r="AA5" s="35" t="s">
        <v>57</v>
      </c>
      <c r="AB5" s="18"/>
      <c r="AC5" s="18"/>
      <c r="AD5" s="18"/>
      <c r="AE5" s="20"/>
      <c r="AF5" s="20"/>
      <c r="AG5" s="20"/>
      <c r="AH5" s="20"/>
      <c r="AI5" s="20"/>
      <c r="AJ5" s="20"/>
      <c r="AK5" s="20"/>
      <c r="AL5" s="20"/>
      <c r="AM5" s="18"/>
    </row>
    <row r="6" s="3" customFormat="1" ht="61" customHeight="1" spans="1:39">
      <c r="A6" s="18"/>
      <c r="B6" s="18"/>
      <c r="C6" s="18"/>
      <c r="D6" s="21"/>
      <c r="E6" s="21"/>
      <c r="F6" s="18"/>
      <c r="G6" s="18"/>
      <c r="H6" s="18"/>
      <c r="I6" s="18"/>
      <c r="J6" s="18"/>
      <c r="K6" s="21"/>
      <c r="L6" s="21"/>
      <c r="M6" s="37"/>
      <c r="N6" s="37"/>
      <c r="O6" s="35"/>
      <c r="P6" s="35"/>
      <c r="Q6" s="35"/>
      <c r="R6" s="74"/>
      <c r="S6" s="35" t="s">
        <v>58</v>
      </c>
      <c r="T6" s="35" t="s">
        <v>59</v>
      </c>
      <c r="U6" s="35" t="s">
        <v>60</v>
      </c>
      <c r="V6" s="35" t="s">
        <v>61</v>
      </c>
      <c r="W6" s="35" t="s">
        <v>62</v>
      </c>
      <c r="X6" s="35"/>
      <c r="Y6" s="35"/>
      <c r="Z6" s="35"/>
      <c r="AA6" s="35"/>
      <c r="AB6" s="18"/>
      <c r="AC6" s="18"/>
      <c r="AD6" s="18"/>
      <c r="AE6" s="21"/>
      <c r="AF6" s="21"/>
      <c r="AG6" s="21"/>
      <c r="AH6" s="21"/>
      <c r="AI6" s="21"/>
      <c r="AJ6" s="21"/>
      <c r="AK6" s="21"/>
      <c r="AL6" s="21"/>
      <c r="AM6" s="18"/>
    </row>
    <row r="7" s="4" customFormat="1" ht="43" customHeight="1" spans="1:39">
      <c r="A7" s="22" t="s">
        <v>19</v>
      </c>
      <c r="B7" s="23"/>
      <c r="C7" s="23"/>
      <c r="D7" s="23"/>
      <c r="E7" s="23"/>
      <c r="F7" s="23"/>
      <c r="G7" s="23"/>
      <c r="H7" s="23"/>
      <c r="I7" s="38"/>
      <c r="J7" s="39"/>
      <c r="K7" s="39"/>
      <c r="L7" s="39"/>
      <c r="M7" s="40" t="s">
        <v>63</v>
      </c>
      <c r="N7" s="40"/>
      <c r="O7" s="39">
        <f t="shared" ref="O7:W7" si="0">SUBTOTAL(109,O8:O73)</f>
        <v>125056.46</v>
      </c>
      <c r="P7" s="39">
        <f t="shared" si="0"/>
        <v>116763.46</v>
      </c>
      <c r="Q7" s="39">
        <f t="shared" si="0"/>
        <v>5416.94</v>
      </c>
      <c r="R7" s="39">
        <f t="shared" si="0"/>
        <v>115096.52</v>
      </c>
      <c r="S7" s="39">
        <f t="shared" si="0"/>
        <v>68855.07</v>
      </c>
      <c r="T7" s="39">
        <f t="shared" si="0"/>
        <v>17012.45</v>
      </c>
      <c r="U7" s="39">
        <f t="shared" si="0"/>
        <v>13566</v>
      </c>
      <c r="V7" s="39">
        <f t="shared" si="0"/>
        <v>11000</v>
      </c>
      <c r="W7" s="39">
        <f t="shared" si="0"/>
        <v>133</v>
      </c>
      <c r="X7" s="39">
        <f>SUBTOTAL(109,X8:X72)</f>
        <v>3600</v>
      </c>
      <c r="Y7" s="39">
        <f>SUBTOTAL(109,Y8:Y72)</f>
        <v>5473</v>
      </c>
      <c r="Z7" s="39">
        <f>SUBTOTAL(109,Z8:Z72)</f>
        <v>313</v>
      </c>
      <c r="AA7" s="39">
        <f>SUBTOTAL(109,AA8:AA72)</f>
        <v>5160</v>
      </c>
      <c r="AB7" s="67"/>
      <c r="AC7" s="67"/>
      <c r="AD7" s="67"/>
      <c r="AE7" s="67">
        <f t="shared" ref="AE7:AL7" si="1">SUM(AE8:AE73)</f>
        <v>20</v>
      </c>
      <c r="AF7" s="67">
        <f t="shared" si="1"/>
        <v>16</v>
      </c>
      <c r="AG7" s="67">
        <f t="shared" si="1"/>
        <v>9</v>
      </c>
      <c r="AH7" s="67">
        <f t="shared" si="1"/>
        <v>9</v>
      </c>
      <c r="AI7" s="67">
        <f t="shared" si="1"/>
        <v>0</v>
      </c>
      <c r="AJ7" s="67">
        <f t="shared" si="1"/>
        <v>0</v>
      </c>
      <c r="AK7" s="67">
        <f t="shared" si="1"/>
        <v>0</v>
      </c>
      <c r="AL7" s="67">
        <f t="shared" si="1"/>
        <v>2</v>
      </c>
      <c r="AM7" s="67"/>
    </row>
    <row r="8" s="70" customFormat="1" ht="88.15" spans="1:40">
      <c r="A8" s="24">
        <v>1</v>
      </c>
      <c r="B8" s="24" t="s">
        <v>64</v>
      </c>
      <c r="C8" s="27" t="s">
        <v>65</v>
      </c>
      <c r="D8" s="24" t="s">
        <v>66</v>
      </c>
      <c r="E8" s="24" t="s">
        <v>67</v>
      </c>
      <c r="F8" s="24" t="s">
        <v>68</v>
      </c>
      <c r="G8" s="24" t="s">
        <v>69</v>
      </c>
      <c r="H8" s="24" t="s">
        <v>70</v>
      </c>
      <c r="I8" s="41" t="s">
        <v>71</v>
      </c>
      <c r="J8" s="24" t="s">
        <v>72</v>
      </c>
      <c r="K8" s="24">
        <v>89209</v>
      </c>
      <c r="L8" s="42" t="s">
        <v>73</v>
      </c>
      <c r="M8" s="24" t="s">
        <v>74</v>
      </c>
      <c r="N8" s="24" t="s">
        <v>75</v>
      </c>
      <c r="O8" s="42">
        <v>7000</v>
      </c>
      <c r="P8" s="42">
        <v>7000</v>
      </c>
      <c r="Q8" s="42"/>
      <c r="R8" s="42">
        <v>7000</v>
      </c>
      <c r="S8" s="42">
        <v>7000</v>
      </c>
      <c r="T8" s="42"/>
      <c r="U8" s="42"/>
      <c r="V8" s="42"/>
      <c r="W8" s="42"/>
      <c r="X8" s="63"/>
      <c r="Y8" s="42"/>
      <c r="Z8" s="42"/>
      <c r="AA8" s="42"/>
      <c r="AB8" s="42" t="s">
        <v>76</v>
      </c>
      <c r="AC8" s="24"/>
      <c r="AD8" s="24"/>
      <c r="AE8" s="24">
        <v>1</v>
      </c>
      <c r="AF8" s="24"/>
      <c r="AG8" s="24"/>
      <c r="AH8" s="24"/>
      <c r="AI8" s="24"/>
      <c r="AJ8" s="24"/>
      <c r="AK8" s="24"/>
      <c r="AL8" s="24"/>
      <c r="AM8" s="24" t="s">
        <v>77</v>
      </c>
      <c r="AN8" s="7"/>
    </row>
    <row r="9" s="5" customFormat="1" ht="128" customHeight="1" spans="1:40">
      <c r="A9" s="24">
        <v>2</v>
      </c>
      <c r="B9" s="24" t="s">
        <v>78</v>
      </c>
      <c r="C9" s="24" t="s">
        <v>79</v>
      </c>
      <c r="D9" s="24" t="s">
        <v>66</v>
      </c>
      <c r="E9" s="24" t="s">
        <v>67</v>
      </c>
      <c r="F9" s="24" t="s">
        <v>68</v>
      </c>
      <c r="G9" s="24" t="s">
        <v>69</v>
      </c>
      <c r="H9" s="24" t="s">
        <v>80</v>
      </c>
      <c r="I9" s="41" t="s">
        <v>81</v>
      </c>
      <c r="J9" s="24" t="s">
        <v>72</v>
      </c>
      <c r="K9" s="24">
        <v>12246</v>
      </c>
      <c r="L9" s="42" t="s">
        <v>73</v>
      </c>
      <c r="M9" s="43" t="s">
        <v>82</v>
      </c>
      <c r="N9" s="43" t="s">
        <v>83</v>
      </c>
      <c r="O9" s="42">
        <v>3500</v>
      </c>
      <c r="P9" s="42">
        <v>3500</v>
      </c>
      <c r="Q9" s="42"/>
      <c r="R9" s="42">
        <v>3500</v>
      </c>
      <c r="S9" s="42">
        <v>3500</v>
      </c>
      <c r="T9" s="42"/>
      <c r="U9" s="42"/>
      <c r="V9" s="42"/>
      <c r="W9" s="42"/>
      <c r="X9" s="63"/>
      <c r="Y9" s="42"/>
      <c r="Z9" s="42"/>
      <c r="AA9" s="42"/>
      <c r="AB9" s="42" t="s">
        <v>84</v>
      </c>
      <c r="AC9" s="24"/>
      <c r="AD9" s="24"/>
      <c r="AE9" s="24"/>
      <c r="AF9" s="24"/>
      <c r="AG9" s="24">
        <v>1</v>
      </c>
      <c r="AH9" s="24"/>
      <c r="AI9" s="24"/>
      <c r="AJ9" s="24"/>
      <c r="AK9" s="24"/>
      <c r="AL9" s="24"/>
      <c r="AM9" s="24" t="s">
        <v>77</v>
      </c>
      <c r="AN9" s="7"/>
    </row>
    <row r="10" s="72" customFormat="1" ht="88.15" spans="1:40">
      <c r="A10" s="24">
        <v>3</v>
      </c>
      <c r="B10" s="114" t="s">
        <v>85</v>
      </c>
      <c r="C10" s="24" t="s">
        <v>86</v>
      </c>
      <c r="D10" s="24" t="s">
        <v>66</v>
      </c>
      <c r="E10" s="24" t="s">
        <v>87</v>
      </c>
      <c r="F10" s="24" t="s">
        <v>68</v>
      </c>
      <c r="G10" s="24" t="s">
        <v>88</v>
      </c>
      <c r="H10" s="24" t="s">
        <v>89</v>
      </c>
      <c r="I10" s="24" t="s">
        <v>90</v>
      </c>
      <c r="J10" s="24" t="s">
        <v>72</v>
      </c>
      <c r="K10" s="24">
        <v>66700</v>
      </c>
      <c r="L10" s="42" t="s">
        <v>73</v>
      </c>
      <c r="M10" s="24" t="s">
        <v>91</v>
      </c>
      <c r="N10" s="24" t="s">
        <v>92</v>
      </c>
      <c r="O10" s="24">
        <v>1500</v>
      </c>
      <c r="P10" s="24">
        <v>1500</v>
      </c>
      <c r="Q10" s="24"/>
      <c r="R10" s="24">
        <f t="shared" ref="R10:R12" si="2">S10+T10+U10+V10+W10</f>
        <v>1500</v>
      </c>
      <c r="S10" s="24"/>
      <c r="T10" s="24">
        <v>1500</v>
      </c>
      <c r="U10" s="24"/>
      <c r="V10" s="24"/>
      <c r="W10" s="24"/>
      <c r="X10" s="24"/>
      <c r="Y10" s="24"/>
      <c r="Z10" s="24"/>
      <c r="AA10" s="24"/>
      <c r="AB10" s="29" t="s">
        <v>93</v>
      </c>
      <c r="AC10" s="24"/>
      <c r="AD10" s="24"/>
      <c r="AE10" s="24">
        <v>1</v>
      </c>
      <c r="AF10" s="24"/>
      <c r="AG10" s="24"/>
      <c r="AH10" s="24"/>
      <c r="AI10" s="24"/>
      <c r="AJ10" s="24"/>
      <c r="AK10" s="24"/>
      <c r="AL10" s="24"/>
      <c r="AM10" s="24" t="s">
        <v>77</v>
      </c>
      <c r="AN10" s="11"/>
    </row>
    <row r="11" s="6" customFormat="1" ht="176.25" spans="1:40">
      <c r="A11" s="24">
        <v>4</v>
      </c>
      <c r="B11" s="24" t="s">
        <v>94</v>
      </c>
      <c r="C11" s="24" t="s">
        <v>95</v>
      </c>
      <c r="D11" s="24" t="s">
        <v>13</v>
      </c>
      <c r="E11" s="24" t="s">
        <v>96</v>
      </c>
      <c r="F11" s="24" t="s">
        <v>68</v>
      </c>
      <c r="G11" s="24" t="s">
        <v>88</v>
      </c>
      <c r="H11" s="25" t="s">
        <v>97</v>
      </c>
      <c r="I11" s="41" t="s">
        <v>98</v>
      </c>
      <c r="J11" s="24" t="s">
        <v>99</v>
      </c>
      <c r="K11" s="24" t="s">
        <v>100</v>
      </c>
      <c r="L11" s="42" t="s">
        <v>73</v>
      </c>
      <c r="M11" s="42" t="s">
        <v>101</v>
      </c>
      <c r="N11" s="42" t="s">
        <v>102</v>
      </c>
      <c r="O11" s="42">
        <v>3392</v>
      </c>
      <c r="P11" s="42">
        <v>3392</v>
      </c>
      <c r="Q11" s="42"/>
      <c r="R11" s="42">
        <f t="shared" si="2"/>
        <v>3392</v>
      </c>
      <c r="S11" s="42"/>
      <c r="T11" s="42">
        <v>3392</v>
      </c>
      <c r="U11" s="42"/>
      <c r="V11" s="42"/>
      <c r="W11" s="42"/>
      <c r="X11" s="42"/>
      <c r="Y11" s="42"/>
      <c r="Z11" s="42"/>
      <c r="AA11" s="42"/>
      <c r="AB11" s="24" t="s">
        <v>103</v>
      </c>
      <c r="AC11" s="24"/>
      <c r="AD11" s="24" t="s">
        <v>104</v>
      </c>
      <c r="AE11" s="24">
        <v>1</v>
      </c>
      <c r="AF11" s="24"/>
      <c r="AG11" s="24"/>
      <c r="AH11" s="24"/>
      <c r="AI11" s="24"/>
      <c r="AJ11" s="24"/>
      <c r="AK11" s="24"/>
      <c r="AL11" s="24"/>
      <c r="AM11" s="24" t="s">
        <v>104</v>
      </c>
      <c r="AN11" s="7"/>
    </row>
    <row r="12" s="6" customFormat="1" ht="123.4" spans="1:40">
      <c r="A12" s="24">
        <v>5</v>
      </c>
      <c r="B12" s="24" t="s">
        <v>105</v>
      </c>
      <c r="C12" s="27" t="s">
        <v>106</v>
      </c>
      <c r="D12" s="24" t="s">
        <v>13</v>
      </c>
      <c r="E12" s="24" t="s">
        <v>107</v>
      </c>
      <c r="F12" s="24" t="s">
        <v>68</v>
      </c>
      <c r="G12" s="24" t="s">
        <v>108</v>
      </c>
      <c r="H12" s="27" t="s">
        <v>109</v>
      </c>
      <c r="I12" s="50" t="s">
        <v>110</v>
      </c>
      <c r="J12" s="24" t="s">
        <v>111</v>
      </c>
      <c r="K12" s="54">
        <v>120</v>
      </c>
      <c r="L12" s="24" t="s">
        <v>112</v>
      </c>
      <c r="M12" s="42" t="s">
        <v>113</v>
      </c>
      <c r="N12" s="27" t="s">
        <v>114</v>
      </c>
      <c r="O12" s="49">
        <v>300</v>
      </c>
      <c r="P12" s="45">
        <v>300</v>
      </c>
      <c r="Q12" s="42"/>
      <c r="R12" s="42">
        <f t="shared" si="2"/>
        <v>300</v>
      </c>
      <c r="S12" s="42">
        <v>300</v>
      </c>
      <c r="T12" s="42"/>
      <c r="U12" s="42"/>
      <c r="V12" s="42"/>
      <c r="W12" s="42"/>
      <c r="X12" s="42"/>
      <c r="Y12" s="42"/>
      <c r="Z12" s="42"/>
      <c r="AA12" s="42"/>
      <c r="AB12" s="24" t="s">
        <v>115</v>
      </c>
      <c r="AC12" s="24"/>
      <c r="AD12" s="24"/>
      <c r="AE12" s="24"/>
      <c r="AF12" s="24"/>
      <c r="AG12" s="24"/>
      <c r="AH12" s="24"/>
      <c r="AI12" s="24"/>
      <c r="AJ12" s="24"/>
      <c r="AK12" s="24"/>
      <c r="AL12" s="24"/>
      <c r="AM12" s="24"/>
      <c r="AN12" s="7"/>
    </row>
    <row r="13" s="6" customFormat="1" ht="141.75" spans="1:40">
      <c r="A13" s="24">
        <v>6</v>
      </c>
      <c r="B13" s="26" t="s">
        <v>116</v>
      </c>
      <c r="C13" s="27" t="s">
        <v>117</v>
      </c>
      <c r="D13" s="24" t="s">
        <v>13</v>
      </c>
      <c r="E13" s="24" t="s">
        <v>96</v>
      </c>
      <c r="F13" s="27" t="s">
        <v>68</v>
      </c>
      <c r="G13" s="27" t="s">
        <v>88</v>
      </c>
      <c r="H13" s="28" t="s">
        <v>118</v>
      </c>
      <c r="I13" s="44" t="s">
        <v>119</v>
      </c>
      <c r="J13" s="24" t="s">
        <v>99</v>
      </c>
      <c r="K13" s="45">
        <v>46.573</v>
      </c>
      <c r="L13" s="42" t="s">
        <v>73</v>
      </c>
      <c r="M13" s="27" t="s">
        <v>113</v>
      </c>
      <c r="N13" s="27" t="s">
        <v>120</v>
      </c>
      <c r="O13" s="27" t="s">
        <v>121</v>
      </c>
      <c r="P13" s="27" t="s">
        <v>121</v>
      </c>
      <c r="Q13" s="27"/>
      <c r="R13" s="42">
        <f t="shared" ref="R13:R36" si="3">S13+T13+U13+V13+W13</f>
        <v>3750</v>
      </c>
      <c r="S13" s="27" t="s">
        <v>121</v>
      </c>
      <c r="T13" s="27"/>
      <c r="U13" s="27"/>
      <c r="V13" s="27"/>
      <c r="W13" s="42"/>
      <c r="X13" s="42"/>
      <c r="Y13" s="42"/>
      <c r="Z13" s="42"/>
      <c r="AA13" s="27"/>
      <c r="AB13" s="27" t="s">
        <v>103</v>
      </c>
      <c r="AC13" s="24"/>
      <c r="AD13" s="24" t="s">
        <v>104</v>
      </c>
      <c r="AE13" s="24">
        <v>1</v>
      </c>
      <c r="AF13" s="24"/>
      <c r="AG13" s="24"/>
      <c r="AH13" s="24"/>
      <c r="AI13" s="24"/>
      <c r="AJ13" s="24"/>
      <c r="AK13" s="24"/>
      <c r="AL13" s="24"/>
      <c r="AM13" s="24" t="s">
        <v>104</v>
      </c>
      <c r="AN13" s="7"/>
    </row>
    <row r="14" s="6" customFormat="1" ht="118" customHeight="1" spans="1:40">
      <c r="A14" s="24">
        <v>7</v>
      </c>
      <c r="B14" s="26" t="s">
        <v>122</v>
      </c>
      <c r="C14" s="27" t="s">
        <v>123</v>
      </c>
      <c r="D14" s="24" t="s">
        <v>13</v>
      </c>
      <c r="E14" s="24" t="s">
        <v>96</v>
      </c>
      <c r="F14" s="27" t="s">
        <v>68</v>
      </c>
      <c r="G14" s="27" t="s">
        <v>88</v>
      </c>
      <c r="H14" s="27" t="s">
        <v>124</v>
      </c>
      <c r="I14" s="44" t="s">
        <v>125</v>
      </c>
      <c r="J14" s="45" t="s">
        <v>126</v>
      </c>
      <c r="K14" s="45" t="s">
        <v>127</v>
      </c>
      <c r="L14" s="42" t="s">
        <v>73</v>
      </c>
      <c r="M14" s="27" t="s">
        <v>128</v>
      </c>
      <c r="N14" s="27" t="s">
        <v>129</v>
      </c>
      <c r="O14" s="27" t="s">
        <v>130</v>
      </c>
      <c r="P14" s="42">
        <v>780</v>
      </c>
      <c r="Q14" s="27"/>
      <c r="R14" s="54">
        <f t="shared" si="3"/>
        <v>780</v>
      </c>
      <c r="S14" s="27" t="s">
        <v>130</v>
      </c>
      <c r="T14" s="27"/>
      <c r="U14" s="27"/>
      <c r="V14" s="27"/>
      <c r="W14" s="42"/>
      <c r="X14" s="42"/>
      <c r="Y14" s="42"/>
      <c r="Z14" s="42"/>
      <c r="AA14" s="27"/>
      <c r="AB14" s="41" t="s">
        <v>103</v>
      </c>
      <c r="AC14" s="24"/>
      <c r="AD14" s="24"/>
      <c r="AE14" s="24"/>
      <c r="AF14" s="24"/>
      <c r="AG14" s="24"/>
      <c r="AH14" s="24"/>
      <c r="AI14" s="24"/>
      <c r="AJ14" s="24"/>
      <c r="AK14" s="24"/>
      <c r="AL14" s="24"/>
      <c r="AM14" s="24"/>
      <c r="AN14" s="7"/>
    </row>
    <row r="15" s="6" customFormat="1" ht="88.15" spans="1:40">
      <c r="A15" s="24">
        <v>8</v>
      </c>
      <c r="B15" s="24" t="s">
        <v>131</v>
      </c>
      <c r="C15" s="24" t="s">
        <v>132</v>
      </c>
      <c r="D15" s="24" t="s">
        <v>13</v>
      </c>
      <c r="E15" s="24" t="s">
        <v>96</v>
      </c>
      <c r="F15" s="24" t="s">
        <v>68</v>
      </c>
      <c r="G15" s="24" t="s">
        <v>133</v>
      </c>
      <c r="H15" s="24" t="s">
        <v>134</v>
      </c>
      <c r="I15" s="52" t="s">
        <v>135</v>
      </c>
      <c r="J15" s="45" t="s">
        <v>136</v>
      </c>
      <c r="K15" s="45" t="s">
        <v>137</v>
      </c>
      <c r="L15" s="42" t="s">
        <v>73</v>
      </c>
      <c r="M15" s="42" t="s">
        <v>138</v>
      </c>
      <c r="N15" s="42" t="s">
        <v>139</v>
      </c>
      <c r="O15" s="57">
        <v>620.68</v>
      </c>
      <c r="P15" s="57">
        <v>620.68</v>
      </c>
      <c r="Q15" s="42"/>
      <c r="R15" s="54">
        <f t="shared" si="3"/>
        <v>620.68</v>
      </c>
      <c r="S15" s="57">
        <v>620.68</v>
      </c>
      <c r="T15" s="42"/>
      <c r="U15" s="42"/>
      <c r="V15" s="42"/>
      <c r="W15" s="42"/>
      <c r="X15" s="42"/>
      <c r="Y15" s="42"/>
      <c r="Z15" s="42"/>
      <c r="AA15" s="42"/>
      <c r="AB15" s="41" t="s">
        <v>103</v>
      </c>
      <c r="AC15" s="24"/>
      <c r="AD15" s="24" t="s">
        <v>104</v>
      </c>
      <c r="AE15" s="24"/>
      <c r="AF15" s="24"/>
      <c r="AG15" s="24">
        <v>1</v>
      </c>
      <c r="AH15" s="24"/>
      <c r="AI15" s="24"/>
      <c r="AJ15" s="24"/>
      <c r="AK15" s="24"/>
      <c r="AL15" s="24"/>
      <c r="AM15" s="24" t="s">
        <v>104</v>
      </c>
      <c r="AN15" s="70"/>
    </row>
    <row r="16" s="7" customFormat="1" ht="105.75" spans="1:40">
      <c r="A16" s="24">
        <v>9</v>
      </c>
      <c r="B16" s="24" t="s">
        <v>140</v>
      </c>
      <c r="C16" s="24" t="s">
        <v>141</v>
      </c>
      <c r="D16" s="24" t="s">
        <v>13</v>
      </c>
      <c r="E16" s="24" t="s">
        <v>96</v>
      </c>
      <c r="F16" s="24" t="s">
        <v>68</v>
      </c>
      <c r="G16" s="24" t="s">
        <v>133</v>
      </c>
      <c r="H16" s="24" t="s">
        <v>142</v>
      </c>
      <c r="I16" s="52" t="s">
        <v>143</v>
      </c>
      <c r="J16" s="45" t="s">
        <v>136</v>
      </c>
      <c r="K16" s="45" t="s">
        <v>144</v>
      </c>
      <c r="L16" s="42" t="s">
        <v>73</v>
      </c>
      <c r="M16" s="42" t="s">
        <v>138</v>
      </c>
      <c r="N16" s="42" t="s">
        <v>139</v>
      </c>
      <c r="O16" s="57">
        <v>732.22</v>
      </c>
      <c r="P16" s="57">
        <v>732.22</v>
      </c>
      <c r="Q16" s="42"/>
      <c r="R16" s="54">
        <f t="shared" si="3"/>
        <v>732.22</v>
      </c>
      <c r="S16" s="57">
        <v>732.22</v>
      </c>
      <c r="T16" s="42"/>
      <c r="U16" s="42"/>
      <c r="V16" s="42"/>
      <c r="W16" s="42"/>
      <c r="X16" s="42"/>
      <c r="Y16" s="42"/>
      <c r="Z16" s="42"/>
      <c r="AA16" s="42"/>
      <c r="AB16" s="41" t="s">
        <v>103</v>
      </c>
      <c r="AC16" s="24"/>
      <c r="AD16" s="24" t="s">
        <v>104</v>
      </c>
      <c r="AE16" s="24"/>
      <c r="AF16" s="24"/>
      <c r="AG16" s="24">
        <v>1</v>
      </c>
      <c r="AH16" s="24"/>
      <c r="AI16" s="24"/>
      <c r="AJ16" s="24"/>
      <c r="AK16" s="24"/>
      <c r="AL16" s="24"/>
      <c r="AM16" s="24" t="s">
        <v>104</v>
      </c>
      <c r="AN16" s="70"/>
    </row>
    <row r="17" s="7" customFormat="1" ht="88.15" spans="1:40">
      <c r="A17" s="24">
        <v>10</v>
      </c>
      <c r="B17" s="24" t="s">
        <v>145</v>
      </c>
      <c r="C17" s="24" t="s">
        <v>146</v>
      </c>
      <c r="D17" s="24" t="s">
        <v>13</v>
      </c>
      <c r="E17" s="24" t="s">
        <v>96</v>
      </c>
      <c r="F17" s="24" t="s">
        <v>68</v>
      </c>
      <c r="G17" s="24" t="s">
        <v>88</v>
      </c>
      <c r="H17" s="24" t="s">
        <v>147</v>
      </c>
      <c r="I17" s="55" t="s">
        <v>148</v>
      </c>
      <c r="J17" s="48" t="s">
        <v>136</v>
      </c>
      <c r="K17" s="48" t="s">
        <v>149</v>
      </c>
      <c r="L17" s="42" t="s">
        <v>73</v>
      </c>
      <c r="M17" s="42" t="s">
        <v>138</v>
      </c>
      <c r="N17" s="42" t="s">
        <v>139</v>
      </c>
      <c r="O17" s="56">
        <v>352.75</v>
      </c>
      <c r="P17" s="56">
        <v>352.75</v>
      </c>
      <c r="Q17" s="42"/>
      <c r="R17" s="54">
        <f t="shared" si="3"/>
        <v>352.75</v>
      </c>
      <c r="S17" s="49"/>
      <c r="T17" s="56">
        <v>352.75</v>
      </c>
      <c r="U17" s="49"/>
      <c r="V17" s="42"/>
      <c r="W17" s="42"/>
      <c r="X17" s="42"/>
      <c r="Y17" s="42"/>
      <c r="Z17" s="42"/>
      <c r="AA17" s="42"/>
      <c r="AB17" s="41" t="s">
        <v>103</v>
      </c>
      <c r="AC17" s="24"/>
      <c r="AD17" s="24" t="s">
        <v>104</v>
      </c>
      <c r="AE17" s="24"/>
      <c r="AF17" s="24"/>
      <c r="AG17" s="24">
        <v>1</v>
      </c>
      <c r="AH17" s="24"/>
      <c r="AI17" s="24"/>
      <c r="AJ17" s="24"/>
      <c r="AK17" s="24"/>
      <c r="AL17" s="24"/>
      <c r="AM17" s="24" t="s">
        <v>104</v>
      </c>
      <c r="AN17" s="70"/>
    </row>
    <row r="18" s="7" customFormat="1" ht="158.65" spans="1:39">
      <c r="A18" s="24">
        <v>11</v>
      </c>
      <c r="B18" s="24" t="s">
        <v>150</v>
      </c>
      <c r="C18" s="24" t="s">
        <v>151</v>
      </c>
      <c r="D18" s="24" t="s">
        <v>13</v>
      </c>
      <c r="E18" s="24" t="s">
        <v>96</v>
      </c>
      <c r="F18" s="24" t="s">
        <v>68</v>
      </c>
      <c r="G18" s="24" t="s">
        <v>152</v>
      </c>
      <c r="H18" s="24" t="s">
        <v>153</v>
      </c>
      <c r="I18" s="29" t="s">
        <v>154</v>
      </c>
      <c r="J18" s="45" t="s">
        <v>155</v>
      </c>
      <c r="K18" s="24" t="s">
        <v>156</v>
      </c>
      <c r="L18" s="42" t="s">
        <v>73</v>
      </c>
      <c r="M18" s="42" t="s">
        <v>157</v>
      </c>
      <c r="N18" s="42" t="s">
        <v>158</v>
      </c>
      <c r="O18" s="53">
        <v>2000</v>
      </c>
      <c r="P18" s="42">
        <v>2000</v>
      </c>
      <c r="Q18" s="42"/>
      <c r="R18" s="42">
        <f t="shared" si="3"/>
        <v>2000</v>
      </c>
      <c r="S18" s="53">
        <v>2000</v>
      </c>
      <c r="T18" s="42"/>
      <c r="U18" s="42"/>
      <c r="V18" s="42"/>
      <c r="W18" s="42"/>
      <c r="X18" s="42"/>
      <c r="Y18" s="42"/>
      <c r="Z18" s="42"/>
      <c r="AA18" s="42"/>
      <c r="AB18" s="29" t="s">
        <v>103</v>
      </c>
      <c r="AC18" s="24"/>
      <c r="AD18" s="24" t="s">
        <v>104</v>
      </c>
      <c r="AE18" s="24">
        <v>1</v>
      </c>
      <c r="AF18" s="24"/>
      <c r="AG18" s="24"/>
      <c r="AH18" s="24"/>
      <c r="AI18" s="24"/>
      <c r="AJ18" s="24"/>
      <c r="AK18" s="24"/>
      <c r="AL18" s="24"/>
      <c r="AM18" s="24" t="s">
        <v>104</v>
      </c>
    </row>
    <row r="19" s="7" customFormat="1" ht="88.15" spans="1:40">
      <c r="A19" s="24">
        <v>12</v>
      </c>
      <c r="B19" s="24" t="s">
        <v>159</v>
      </c>
      <c r="C19" s="31" t="s">
        <v>160</v>
      </c>
      <c r="D19" s="24" t="s">
        <v>13</v>
      </c>
      <c r="E19" s="24" t="s">
        <v>96</v>
      </c>
      <c r="F19" s="24" t="s">
        <v>68</v>
      </c>
      <c r="G19" s="24" t="s">
        <v>161</v>
      </c>
      <c r="H19" s="24" t="s">
        <v>162</v>
      </c>
      <c r="I19" s="41" t="s">
        <v>163</v>
      </c>
      <c r="J19" s="45" t="s">
        <v>164</v>
      </c>
      <c r="K19" s="24" t="s">
        <v>165</v>
      </c>
      <c r="L19" s="27" t="s">
        <v>73</v>
      </c>
      <c r="M19" s="24" t="s">
        <v>166</v>
      </c>
      <c r="N19" s="42" t="s">
        <v>167</v>
      </c>
      <c r="O19" s="42">
        <v>3900</v>
      </c>
      <c r="P19" s="42">
        <v>3900</v>
      </c>
      <c r="Q19" s="42"/>
      <c r="R19" s="42">
        <f t="shared" si="3"/>
        <v>3900</v>
      </c>
      <c r="S19" s="42">
        <v>3900</v>
      </c>
      <c r="T19" s="24"/>
      <c r="U19" s="42"/>
      <c r="V19" s="42"/>
      <c r="W19" s="42"/>
      <c r="X19" s="42"/>
      <c r="Y19" s="42"/>
      <c r="Z19" s="42"/>
      <c r="AA19" s="24"/>
      <c r="AB19" s="41" t="s">
        <v>103</v>
      </c>
      <c r="AC19" s="24"/>
      <c r="AD19" s="24" t="s">
        <v>104</v>
      </c>
      <c r="AE19" s="24">
        <v>1</v>
      </c>
      <c r="AF19" s="24"/>
      <c r="AG19" s="24"/>
      <c r="AH19" s="24"/>
      <c r="AI19" s="24"/>
      <c r="AJ19" s="24"/>
      <c r="AK19" s="24"/>
      <c r="AL19" s="24"/>
      <c r="AM19" s="24" t="s">
        <v>104</v>
      </c>
      <c r="AN19" s="70"/>
    </row>
    <row r="20" s="7" customFormat="1" ht="88.15" spans="1:40">
      <c r="A20" s="24">
        <v>13</v>
      </c>
      <c r="B20" s="24" t="s">
        <v>168</v>
      </c>
      <c r="C20" s="31" t="s">
        <v>169</v>
      </c>
      <c r="D20" s="24" t="s">
        <v>13</v>
      </c>
      <c r="E20" s="24" t="s">
        <v>96</v>
      </c>
      <c r="F20" s="24" t="s">
        <v>68</v>
      </c>
      <c r="G20" s="24" t="s">
        <v>88</v>
      </c>
      <c r="H20" s="24" t="s">
        <v>170</v>
      </c>
      <c r="I20" s="41" t="s">
        <v>171</v>
      </c>
      <c r="J20" s="45" t="s">
        <v>172</v>
      </c>
      <c r="K20" s="24">
        <v>5158.08</v>
      </c>
      <c r="L20" s="27" t="s">
        <v>73</v>
      </c>
      <c r="M20" s="24" t="s">
        <v>166</v>
      </c>
      <c r="N20" s="42" t="s">
        <v>167</v>
      </c>
      <c r="O20" s="42">
        <v>398</v>
      </c>
      <c r="P20" s="42">
        <v>398</v>
      </c>
      <c r="Q20" s="42"/>
      <c r="R20" s="42">
        <f t="shared" si="3"/>
        <v>398</v>
      </c>
      <c r="S20" s="42"/>
      <c r="T20" s="24">
        <v>398</v>
      </c>
      <c r="U20" s="42"/>
      <c r="V20" s="42"/>
      <c r="W20" s="42"/>
      <c r="X20" s="42"/>
      <c r="Y20" s="42"/>
      <c r="Z20" s="42"/>
      <c r="AA20" s="24"/>
      <c r="AB20" s="41" t="s">
        <v>103</v>
      </c>
      <c r="AC20" s="24"/>
      <c r="AD20" s="24"/>
      <c r="AE20" s="24"/>
      <c r="AF20" s="24"/>
      <c r="AG20" s="24"/>
      <c r="AH20" s="24"/>
      <c r="AI20" s="24"/>
      <c r="AJ20" s="24"/>
      <c r="AK20" s="24"/>
      <c r="AL20" s="24"/>
      <c r="AM20" s="24"/>
      <c r="AN20" s="70"/>
    </row>
    <row r="21" s="7" customFormat="1" ht="88.15" spans="1:39">
      <c r="A21" s="24">
        <v>14</v>
      </c>
      <c r="B21" s="26" t="s">
        <v>173</v>
      </c>
      <c r="C21" s="24" t="s">
        <v>174</v>
      </c>
      <c r="D21" s="24" t="s">
        <v>66</v>
      </c>
      <c r="E21" s="24" t="s">
        <v>67</v>
      </c>
      <c r="F21" s="24" t="s">
        <v>68</v>
      </c>
      <c r="G21" s="24" t="s">
        <v>133</v>
      </c>
      <c r="H21" s="24" t="s">
        <v>175</v>
      </c>
      <c r="I21" s="41" t="s">
        <v>176</v>
      </c>
      <c r="J21" s="24" t="s">
        <v>72</v>
      </c>
      <c r="K21" s="24">
        <v>1600</v>
      </c>
      <c r="L21" s="42" t="s">
        <v>73</v>
      </c>
      <c r="M21" s="27" t="s">
        <v>177</v>
      </c>
      <c r="N21" s="42" t="s">
        <v>178</v>
      </c>
      <c r="O21" s="42">
        <v>400</v>
      </c>
      <c r="P21" s="42">
        <v>400</v>
      </c>
      <c r="Q21" s="42"/>
      <c r="R21" s="42">
        <f t="shared" si="3"/>
        <v>400</v>
      </c>
      <c r="S21" s="42">
        <v>400</v>
      </c>
      <c r="T21" s="42"/>
      <c r="U21" s="42"/>
      <c r="V21" s="42"/>
      <c r="W21" s="42"/>
      <c r="X21" s="42"/>
      <c r="Y21" s="42"/>
      <c r="Z21" s="42"/>
      <c r="AA21" s="42"/>
      <c r="AB21" s="24" t="s">
        <v>179</v>
      </c>
      <c r="AC21" s="24"/>
      <c r="AD21" s="24"/>
      <c r="AE21" s="24">
        <v>1</v>
      </c>
      <c r="AF21" s="24"/>
      <c r="AG21" s="24"/>
      <c r="AH21" s="24"/>
      <c r="AI21" s="24"/>
      <c r="AJ21" s="24"/>
      <c r="AK21" s="24"/>
      <c r="AL21" s="24"/>
      <c r="AM21" s="24"/>
    </row>
    <row r="22" s="7" customFormat="1" ht="126" spans="1:39">
      <c r="A22" s="24">
        <v>15</v>
      </c>
      <c r="B22" s="24" t="s">
        <v>180</v>
      </c>
      <c r="C22" s="24" t="s">
        <v>181</v>
      </c>
      <c r="D22" s="24" t="s">
        <v>13</v>
      </c>
      <c r="E22" s="24" t="s">
        <v>96</v>
      </c>
      <c r="F22" s="24" t="s">
        <v>68</v>
      </c>
      <c r="G22" s="24" t="s">
        <v>88</v>
      </c>
      <c r="H22" s="25" t="s">
        <v>182</v>
      </c>
      <c r="I22" s="41" t="s">
        <v>183</v>
      </c>
      <c r="J22" s="24" t="s">
        <v>99</v>
      </c>
      <c r="K22" s="24">
        <v>52</v>
      </c>
      <c r="L22" s="42" t="s">
        <v>73</v>
      </c>
      <c r="M22" s="27" t="s">
        <v>177</v>
      </c>
      <c r="N22" s="42" t="s">
        <v>178</v>
      </c>
      <c r="O22" s="42">
        <v>2250</v>
      </c>
      <c r="P22" s="42">
        <v>2250</v>
      </c>
      <c r="Q22" s="42"/>
      <c r="R22" s="42">
        <f t="shared" si="3"/>
        <v>2250</v>
      </c>
      <c r="S22" s="42">
        <v>2250</v>
      </c>
      <c r="T22" s="42"/>
      <c r="U22" s="42"/>
      <c r="V22" s="42"/>
      <c r="W22" s="42"/>
      <c r="X22" s="42"/>
      <c r="Y22" s="42"/>
      <c r="Z22" s="42"/>
      <c r="AA22" s="42"/>
      <c r="AB22" s="24" t="s">
        <v>184</v>
      </c>
      <c r="AC22" s="24"/>
      <c r="AD22" s="24" t="s">
        <v>104</v>
      </c>
      <c r="AE22" s="24">
        <v>1</v>
      </c>
      <c r="AF22" s="24"/>
      <c r="AG22" s="24"/>
      <c r="AH22" s="24"/>
      <c r="AI22" s="24"/>
      <c r="AJ22" s="24"/>
      <c r="AK22" s="24"/>
      <c r="AL22" s="24"/>
      <c r="AM22" s="24" t="s">
        <v>104</v>
      </c>
    </row>
    <row r="23" s="7" customFormat="1" ht="114" customHeight="1" spans="1:39">
      <c r="A23" s="24">
        <v>16</v>
      </c>
      <c r="B23" s="24" t="s">
        <v>185</v>
      </c>
      <c r="C23" s="24" t="s">
        <v>186</v>
      </c>
      <c r="D23" s="24" t="s">
        <v>13</v>
      </c>
      <c r="E23" s="24" t="s">
        <v>96</v>
      </c>
      <c r="F23" s="24" t="s">
        <v>68</v>
      </c>
      <c r="G23" s="24" t="s">
        <v>88</v>
      </c>
      <c r="H23" s="25" t="s">
        <v>187</v>
      </c>
      <c r="I23" s="41" t="s">
        <v>188</v>
      </c>
      <c r="J23" s="24" t="s">
        <v>172</v>
      </c>
      <c r="K23" s="24">
        <v>18372</v>
      </c>
      <c r="L23" s="42" t="s">
        <v>73</v>
      </c>
      <c r="M23" s="24" t="s">
        <v>74</v>
      </c>
      <c r="N23" s="24" t="s">
        <v>75</v>
      </c>
      <c r="O23" s="42">
        <v>1500</v>
      </c>
      <c r="P23" s="42">
        <v>1500</v>
      </c>
      <c r="Q23" s="42"/>
      <c r="R23" s="42">
        <f t="shared" si="3"/>
        <v>1500</v>
      </c>
      <c r="S23" s="42">
        <v>1500</v>
      </c>
      <c r="T23" s="42"/>
      <c r="U23" s="42"/>
      <c r="V23" s="42"/>
      <c r="W23" s="42"/>
      <c r="X23" s="42"/>
      <c r="Y23" s="42"/>
      <c r="Z23" s="42"/>
      <c r="AA23" s="42"/>
      <c r="AB23" s="24" t="s">
        <v>189</v>
      </c>
      <c r="AC23" s="24"/>
      <c r="AD23" s="24"/>
      <c r="AE23" s="24"/>
      <c r="AF23" s="24"/>
      <c r="AG23" s="24"/>
      <c r="AH23" s="24"/>
      <c r="AI23" s="24"/>
      <c r="AJ23" s="24"/>
      <c r="AK23" s="24"/>
      <c r="AL23" s="24"/>
      <c r="AM23" s="24"/>
    </row>
    <row r="24" s="7" customFormat="1" ht="123.4" spans="1:40">
      <c r="A24" s="24">
        <v>17</v>
      </c>
      <c r="B24" s="24" t="s">
        <v>190</v>
      </c>
      <c r="C24" s="24" t="s">
        <v>191</v>
      </c>
      <c r="D24" s="24" t="s">
        <v>13</v>
      </c>
      <c r="E24" s="24" t="s">
        <v>96</v>
      </c>
      <c r="F24" s="24" t="s">
        <v>192</v>
      </c>
      <c r="G24" s="24" t="s">
        <v>193</v>
      </c>
      <c r="H24" s="24" t="s">
        <v>128</v>
      </c>
      <c r="I24" s="41" t="s">
        <v>194</v>
      </c>
      <c r="J24" s="42" t="s">
        <v>195</v>
      </c>
      <c r="K24" s="42">
        <v>1</v>
      </c>
      <c r="L24" s="42" t="s">
        <v>73</v>
      </c>
      <c r="M24" s="43" t="s">
        <v>196</v>
      </c>
      <c r="N24" s="43" t="s">
        <v>197</v>
      </c>
      <c r="O24" s="42">
        <v>1450</v>
      </c>
      <c r="P24" s="42">
        <v>1450</v>
      </c>
      <c r="Q24" s="42">
        <v>810</v>
      </c>
      <c r="R24" s="42">
        <f t="shared" si="3"/>
        <v>640</v>
      </c>
      <c r="S24" s="42">
        <v>640</v>
      </c>
      <c r="T24" s="42"/>
      <c r="U24" s="42"/>
      <c r="V24" s="42"/>
      <c r="W24" s="42"/>
      <c r="X24" s="42"/>
      <c r="Y24" s="42"/>
      <c r="Z24" s="42"/>
      <c r="AA24" s="42"/>
      <c r="AB24" s="24" t="s">
        <v>189</v>
      </c>
      <c r="AC24" s="24"/>
      <c r="AD24" s="24" t="s">
        <v>104</v>
      </c>
      <c r="AE24" s="24"/>
      <c r="AF24" s="24">
        <v>1</v>
      </c>
      <c r="AG24" s="24"/>
      <c r="AH24" s="24"/>
      <c r="AI24" s="24"/>
      <c r="AJ24" s="24"/>
      <c r="AK24" s="24"/>
      <c r="AL24" s="24"/>
      <c r="AM24" s="24" t="s">
        <v>104</v>
      </c>
      <c r="AN24" s="6"/>
    </row>
    <row r="25" s="7" customFormat="1" ht="141" spans="1:40">
      <c r="A25" s="24">
        <v>18</v>
      </c>
      <c r="B25" s="24" t="s">
        <v>198</v>
      </c>
      <c r="C25" s="24" t="s">
        <v>199</v>
      </c>
      <c r="D25" s="24" t="s">
        <v>13</v>
      </c>
      <c r="E25" s="24" t="s">
        <v>96</v>
      </c>
      <c r="F25" s="24" t="s">
        <v>192</v>
      </c>
      <c r="G25" s="24" t="s">
        <v>193</v>
      </c>
      <c r="H25" s="24" t="s">
        <v>200</v>
      </c>
      <c r="I25" s="24" t="s">
        <v>201</v>
      </c>
      <c r="J25" s="24" t="s">
        <v>195</v>
      </c>
      <c r="K25" s="24">
        <v>1</v>
      </c>
      <c r="L25" s="24" t="s">
        <v>73</v>
      </c>
      <c r="M25" s="24" t="s">
        <v>196</v>
      </c>
      <c r="N25" s="24" t="s">
        <v>197</v>
      </c>
      <c r="O25" s="24">
        <v>2470</v>
      </c>
      <c r="P25" s="24">
        <v>2470</v>
      </c>
      <c r="Q25" s="24">
        <v>1721.68</v>
      </c>
      <c r="R25" s="24">
        <f t="shared" si="3"/>
        <v>748.32</v>
      </c>
      <c r="S25" s="24">
        <v>748.32</v>
      </c>
      <c r="T25" s="24"/>
      <c r="U25" s="24"/>
      <c r="V25" s="24"/>
      <c r="W25" s="24"/>
      <c r="X25" s="24"/>
      <c r="Y25" s="24"/>
      <c r="Z25" s="24"/>
      <c r="AA25" s="24"/>
      <c r="AB25" s="24" t="s">
        <v>189</v>
      </c>
      <c r="AC25" s="24"/>
      <c r="AD25" s="24" t="s">
        <v>104</v>
      </c>
      <c r="AE25" s="24"/>
      <c r="AF25" s="24">
        <v>1</v>
      </c>
      <c r="AG25" s="24"/>
      <c r="AH25" s="24"/>
      <c r="AI25" s="24"/>
      <c r="AJ25" s="24"/>
      <c r="AK25" s="24"/>
      <c r="AL25" s="24"/>
      <c r="AM25" s="24" t="s">
        <v>104</v>
      </c>
      <c r="AN25" s="6"/>
    </row>
    <row r="26" s="7" customFormat="1" ht="141" spans="1:40">
      <c r="A26" s="24">
        <v>19</v>
      </c>
      <c r="B26" s="24" t="s">
        <v>202</v>
      </c>
      <c r="C26" s="24" t="s">
        <v>203</v>
      </c>
      <c r="D26" s="24" t="s">
        <v>66</v>
      </c>
      <c r="E26" s="24" t="s">
        <v>66</v>
      </c>
      <c r="F26" s="24" t="s">
        <v>192</v>
      </c>
      <c r="G26" s="24" t="s">
        <v>204</v>
      </c>
      <c r="H26" s="24" t="s">
        <v>205</v>
      </c>
      <c r="I26" s="41" t="s">
        <v>206</v>
      </c>
      <c r="J26" s="24" t="s">
        <v>207</v>
      </c>
      <c r="K26" s="24"/>
      <c r="L26" s="24" t="s">
        <v>73</v>
      </c>
      <c r="M26" s="24" t="s">
        <v>208</v>
      </c>
      <c r="N26" s="24" t="s">
        <v>209</v>
      </c>
      <c r="O26" s="24">
        <v>1649.26</v>
      </c>
      <c r="P26" s="24">
        <v>1649.26</v>
      </c>
      <c r="Q26" s="24">
        <v>1069.26</v>
      </c>
      <c r="R26" s="54">
        <f t="shared" si="3"/>
        <v>580</v>
      </c>
      <c r="S26" s="54">
        <v>580</v>
      </c>
      <c r="T26" s="54"/>
      <c r="U26" s="54"/>
      <c r="V26" s="54"/>
      <c r="W26" s="54"/>
      <c r="X26" s="54"/>
      <c r="Y26" s="54"/>
      <c r="Z26" s="24"/>
      <c r="AA26" s="24"/>
      <c r="AB26" s="24" t="s">
        <v>210</v>
      </c>
      <c r="AC26" s="24"/>
      <c r="AD26" s="24"/>
      <c r="AE26" s="24"/>
      <c r="AF26" s="24"/>
      <c r="AG26" s="24"/>
      <c r="AH26" s="24"/>
      <c r="AI26" s="24"/>
      <c r="AJ26" s="24"/>
      <c r="AK26" s="24"/>
      <c r="AL26" s="24"/>
      <c r="AM26" s="24"/>
      <c r="AN26" s="6"/>
    </row>
    <row r="27" s="7" customFormat="1" ht="105.75" spans="1:40">
      <c r="A27" s="24">
        <v>20</v>
      </c>
      <c r="B27" s="24" t="s">
        <v>211</v>
      </c>
      <c r="C27" s="24" t="s">
        <v>212</v>
      </c>
      <c r="D27" s="24" t="s">
        <v>66</v>
      </c>
      <c r="E27" s="24" t="s">
        <v>66</v>
      </c>
      <c r="F27" s="24" t="s">
        <v>192</v>
      </c>
      <c r="G27" s="24" t="s">
        <v>213</v>
      </c>
      <c r="H27" s="24" t="s">
        <v>20</v>
      </c>
      <c r="I27" s="41" t="s">
        <v>214</v>
      </c>
      <c r="J27" s="24" t="s">
        <v>72</v>
      </c>
      <c r="K27" s="24">
        <v>7145.24</v>
      </c>
      <c r="L27" s="24" t="s">
        <v>73</v>
      </c>
      <c r="M27" s="24" t="s">
        <v>196</v>
      </c>
      <c r="N27" s="43" t="s">
        <v>197</v>
      </c>
      <c r="O27" s="24">
        <v>2356</v>
      </c>
      <c r="P27" s="24">
        <v>2356</v>
      </c>
      <c r="Q27" s="24">
        <v>1816</v>
      </c>
      <c r="R27" s="54">
        <f t="shared" si="3"/>
        <v>540</v>
      </c>
      <c r="S27" s="54">
        <v>540</v>
      </c>
      <c r="T27" s="54"/>
      <c r="U27" s="54"/>
      <c r="V27" s="54"/>
      <c r="W27" s="54"/>
      <c r="X27" s="54"/>
      <c r="Y27" s="54"/>
      <c r="Z27" s="24"/>
      <c r="AA27" s="24"/>
      <c r="AB27" s="24" t="s">
        <v>215</v>
      </c>
      <c r="AC27" s="24"/>
      <c r="AD27" s="24"/>
      <c r="AE27" s="24"/>
      <c r="AF27" s="24"/>
      <c r="AG27" s="24"/>
      <c r="AH27" s="24"/>
      <c r="AI27" s="24"/>
      <c r="AJ27" s="24"/>
      <c r="AK27" s="24"/>
      <c r="AL27" s="24"/>
      <c r="AM27" s="24"/>
      <c r="AN27" s="6"/>
    </row>
    <row r="28" s="7" customFormat="1" ht="123.4" spans="1:40">
      <c r="A28" s="24">
        <v>21</v>
      </c>
      <c r="B28" s="26" t="s">
        <v>216</v>
      </c>
      <c r="C28" s="29" t="s">
        <v>217</v>
      </c>
      <c r="D28" s="24" t="s">
        <v>66</v>
      </c>
      <c r="E28" s="24" t="s">
        <v>218</v>
      </c>
      <c r="F28" s="24" t="s">
        <v>68</v>
      </c>
      <c r="G28" s="29" t="s">
        <v>161</v>
      </c>
      <c r="H28" s="24" t="s">
        <v>219</v>
      </c>
      <c r="I28" s="29" t="s">
        <v>220</v>
      </c>
      <c r="J28" s="24" t="s">
        <v>221</v>
      </c>
      <c r="K28" s="24" t="s">
        <v>222</v>
      </c>
      <c r="L28" s="27" t="s">
        <v>223</v>
      </c>
      <c r="M28" s="51" t="s">
        <v>224</v>
      </c>
      <c r="N28" s="51" t="s">
        <v>225</v>
      </c>
      <c r="O28" s="53">
        <v>370</v>
      </c>
      <c r="P28" s="53">
        <v>370</v>
      </c>
      <c r="Q28" s="53"/>
      <c r="R28" s="42">
        <f t="shared" si="3"/>
        <v>370</v>
      </c>
      <c r="S28" s="53">
        <v>370</v>
      </c>
      <c r="T28" s="75"/>
      <c r="U28" s="53"/>
      <c r="V28" s="42"/>
      <c r="W28" s="42"/>
      <c r="X28" s="42"/>
      <c r="Y28" s="51"/>
      <c r="Z28" s="51"/>
      <c r="AA28" s="51"/>
      <c r="AB28" s="29" t="s">
        <v>226</v>
      </c>
      <c r="AC28" s="24"/>
      <c r="AD28" s="24"/>
      <c r="AE28" s="24"/>
      <c r="AF28" s="24">
        <v>1</v>
      </c>
      <c r="AG28" s="24"/>
      <c r="AH28" s="24"/>
      <c r="AI28" s="24"/>
      <c r="AJ28" s="24"/>
      <c r="AK28" s="24"/>
      <c r="AL28" s="24"/>
      <c r="AM28" s="29"/>
      <c r="AN28" s="10"/>
    </row>
    <row r="29" s="7" customFormat="1" ht="141" spans="1:40">
      <c r="A29" s="24">
        <v>22</v>
      </c>
      <c r="B29" s="26" t="s">
        <v>227</v>
      </c>
      <c r="C29" s="29" t="s">
        <v>228</v>
      </c>
      <c r="D29" s="24" t="s">
        <v>66</v>
      </c>
      <c r="E29" s="24" t="s">
        <v>218</v>
      </c>
      <c r="F29" s="24" t="s">
        <v>68</v>
      </c>
      <c r="G29" s="29" t="s">
        <v>161</v>
      </c>
      <c r="H29" s="24" t="s">
        <v>229</v>
      </c>
      <c r="I29" s="29" t="s">
        <v>230</v>
      </c>
      <c r="J29" s="24" t="s">
        <v>221</v>
      </c>
      <c r="K29" s="24" t="s">
        <v>231</v>
      </c>
      <c r="L29" s="27" t="s">
        <v>223</v>
      </c>
      <c r="M29" s="51" t="s">
        <v>224</v>
      </c>
      <c r="N29" s="51" t="s">
        <v>225</v>
      </c>
      <c r="O29" s="53">
        <v>370</v>
      </c>
      <c r="P29" s="42">
        <v>370</v>
      </c>
      <c r="Q29" s="53"/>
      <c r="R29" s="42">
        <f t="shared" si="3"/>
        <v>370</v>
      </c>
      <c r="S29" s="53">
        <v>370</v>
      </c>
      <c r="T29" s="75"/>
      <c r="U29" s="53"/>
      <c r="V29" s="42"/>
      <c r="W29" s="42"/>
      <c r="X29" s="42"/>
      <c r="Y29" s="51"/>
      <c r="Z29" s="51"/>
      <c r="AA29" s="51"/>
      <c r="AB29" s="29" t="s">
        <v>232</v>
      </c>
      <c r="AC29" s="24"/>
      <c r="AD29" s="24"/>
      <c r="AE29" s="24"/>
      <c r="AF29" s="24">
        <v>1</v>
      </c>
      <c r="AG29" s="24"/>
      <c r="AH29" s="24"/>
      <c r="AI29" s="24"/>
      <c r="AJ29" s="24"/>
      <c r="AK29" s="24"/>
      <c r="AL29" s="24"/>
      <c r="AM29" s="29"/>
      <c r="AN29" s="10"/>
    </row>
    <row r="30" s="7" customFormat="1" ht="141" spans="1:40">
      <c r="A30" s="24">
        <v>23</v>
      </c>
      <c r="B30" s="29" t="s">
        <v>233</v>
      </c>
      <c r="C30" s="30" t="s">
        <v>234</v>
      </c>
      <c r="D30" s="24" t="s">
        <v>66</v>
      </c>
      <c r="E30" s="24" t="s">
        <v>218</v>
      </c>
      <c r="F30" s="24" t="s">
        <v>68</v>
      </c>
      <c r="G30" s="29" t="s">
        <v>161</v>
      </c>
      <c r="H30" s="24" t="s">
        <v>235</v>
      </c>
      <c r="I30" s="50" t="s">
        <v>236</v>
      </c>
      <c r="J30" s="24" t="s">
        <v>221</v>
      </c>
      <c r="K30" s="24" t="s">
        <v>237</v>
      </c>
      <c r="L30" s="27" t="s">
        <v>223</v>
      </c>
      <c r="M30" s="51" t="s">
        <v>224</v>
      </c>
      <c r="N30" s="51" t="s">
        <v>225</v>
      </c>
      <c r="O30" s="49">
        <v>360</v>
      </c>
      <c r="P30" s="42">
        <v>360</v>
      </c>
      <c r="Q30" s="49"/>
      <c r="R30" s="42">
        <f t="shared" si="3"/>
        <v>360</v>
      </c>
      <c r="S30" s="42">
        <v>360</v>
      </c>
      <c r="T30" s="64"/>
      <c r="U30" s="63"/>
      <c r="V30" s="42"/>
      <c r="W30" s="42"/>
      <c r="X30" s="42"/>
      <c r="Y30" s="51"/>
      <c r="Z30" s="51"/>
      <c r="AA30" s="51"/>
      <c r="AB30" s="29" t="s">
        <v>232</v>
      </c>
      <c r="AC30" s="24"/>
      <c r="AD30" s="24"/>
      <c r="AE30" s="24"/>
      <c r="AF30" s="24">
        <v>1</v>
      </c>
      <c r="AG30" s="24"/>
      <c r="AH30" s="24"/>
      <c r="AI30" s="24"/>
      <c r="AJ30" s="24"/>
      <c r="AK30" s="24"/>
      <c r="AL30" s="24"/>
      <c r="AM30" s="29"/>
      <c r="AN30" s="10"/>
    </row>
    <row r="31" s="7" customFormat="1" ht="158.65" spans="1:40">
      <c r="A31" s="24">
        <v>24</v>
      </c>
      <c r="B31" s="29" t="s">
        <v>238</v>
      </c>
      <c r="C31" s="30" t="s">
        <v>239</v>
      </c>
      <c r="D31" s="24" t="s">
        <v>66</v>
      </c>
      <c r="E31" s="24" t="s">
        <v>218</v>
      </c>
      <c r="F31" s="24" t="s">
        <v>68</v>
      </c>
      <c r="G31" s="29" t="s">
        <v>161</v>
      </c>
      <c r="H31" s="24" t="s">
        <v>240</v>
      </c>
      <c r="I31" s="50" t="s">
        <v>241</v>
      </c>
      <c r="J31" s="24" t="s">
        <v>99</v>
      </c>
      <c r="K31" s="24">
        <v>20.33</v>
      </c>
      <c r="L31" s="42" t="s">
        <v>242</v>
      </c>
      <c r="M31" s="51" t="s">
        <v>224</v>
      </c>
      <c r="N31" s="51" t="s">
        <v>225</v>
      </c>
      <c r="O31" s="49">
        <v>980</v>
      </c>
      <c r="P31" s="42">
        <v>980</v>
      </c>
      <c r="Q31" s="49"/>
      <c r="R31" s="42">
        <f t="shared" si="3"/>
        <v>980</v>
      </c>
      <c r="S31" s="63"/>
      <c r="T31" s="63"/>
      <c r="U31" s="63">
        <v>980</v>
      </c>
      <c r="V31" s="42"/>
      <c r="W31" s="42"/>
      <c r="X31" s="42"/>
      <c r="Y31" s="51"/>
      <c r="Z31" s="51"/>
      <c r="AA31" s="51"/>
      <c r="AB31" s="29" t="s">
        <v>243</v>
      </c>
      <c r="AC31" s="24"/>
      <c r="AD31" s="24"/>
      <c r="AE31" s="24"/>
      <c r="AF31" s="24">
        <v>1</v>
      </c>
      <c r="AG31" s="24"/>
      <c r="AH31" s="24"/>
      <c r="AI31" s="24"/>
      <c r="AJ31" s="24"/>
      <c r="AK31" s="24"/>
      <c r="AL31" s="24"/>
      <c r="AM31" s="29"/>
      <c r="AN31" s="10"/>
    </row>
    <row r="32" s="6" customFormat="1" ht="123.4" spans="1:40">
      <c r="A32" s="24">
        <v>25</v>
      </c>
      <c r="B32" s="29" t="s">
        <v>244</v>
      </c>
      <c r="C32" s="30" t="s">
        <v>245</v>
      </c>
      <c r="D32" s="24" t="s">
        <v>66</v>
      </c>
      <c r="E32" s="24" t="s">
        <v>218</v>
      </c>
      <c r="F32" s="24" t="s">
        <v>68</v>
      </c>
      <c r="G32" s="29" t="s">
        <v>161</v>
      </c>
      <c r="H32" s="24" t="s">
        <v>246</v>
      </c>
      <c r="I32" s="50" t="s">
        <v>247</v>
      </c>
      <c r="J32" s="24" t="s">
        <v>99</v>
      </c>
      <c r="K32" s="24">
        <v>59.78</v>
      </c>
      <c r="L32" s="42" t="s">
        <v>242</v>
      </c>
      <c r="M32" s="51" t="s">
        <v>224</v>
      </c>
      <c r="N32" s="51" t="s">
        <v>225</v>
      </c>
      <c r="O32" s="42">
        <v>1200</v>
      </c>
      <c r="P32" s="42">
        <v>1200</v>
      </c>
      <c r="Q32" s="49"/>
      <c r="R32" s="42">
        <f t="shared" si="3"/>
        <v>1200</v>
      </c>
      <c r="S32" s="42"/>
      <c r="T32" s="63"/>
      <c r="U32" s="42">
        <v>1200</v>
      </c>
      <c r="V32" s="42"/>
      <c r="W32" s="42"/>
      <c r="X32" s="42"/>
      <c r="Y32" s="51"/>
      <c r="Z32" s="51"/>
      <c r="AA32" s="51"/>
      <c r="AB32" s="29" t="s">
        <v>248</v>
      </c>
      <c r="AC32" s="24"/>
      <c r="AD32" s="24"/>
      <c r="AE32" s="24"/>
      <c r="AF32" s="24">
        <v>1</v>
      </c>
      <c r="AG32" s="24"/>
      <c r="AH32" s="24"/>
      <c r="AI32" s="24"/>
      <c r="AJ32" s="24"/>
      <c r="AK32" s="24"/>
      <c r="AL32" s="24"/>
      <c r="AM32" s="29"/>
      <c r="AN32" s="10"/>
    </row>
    <row r="33" s="7" customFormat="1" ht="105.75" spans="1:40">
      <c r="A33" s="24">
        <v>26</v>
      </c>
      <c r="B33" s="29" t="s">
        <v>249</v>
      </c>
      <c r="C33" s="30" t="s">
        <v>250</v>
      </c>
      <c r="D33" s="24" t="s">
        <v>66</v>
      </c>
      <c r="E33" s="24" t="s">
        <v>218</v>
      </c>
      <c r="F33" s="24" t="s">
        <v>68</v>
      </c>
      <c r="G33" s="29" t="s">
        <v>161</v>
      </c>
      <c r="H33" s="24" t="s">
        <v>251</v>
      </c>
      <c r="I33" s="50" t="s">
        <v>252</v>
      </c>
      <c r="J33" s="24" t="s">
        <v>99</v>
      </c>
      <c r="K33" s="24" t="s">
        <v>253</v>
      </c>
      <c r="L33" s="42" t="s">
        <v>73</v>
      </c>
      <c r="M33" s="51" t="s">
        <v>224</v>
      </c>
      <c r="N33" s="51" t="s">
        <v>225</v>
      </c>
      <c r="O33" s="57">
        <v>500.48</v>
      </c>
      <c r="P33" s="57">
        <v>500.48</v>
      </c>
      <c r="Q33" s="49"/>
      <c r="R33" s="42">
        <f t="shared" si="3"/>
        <v>500.48</v>
      </c>
      <c r="S33" s="63">
        <v>500.48</v>
      </c>
      <c r="T33" s="64"/>
      <c r="U33" s="42"/>
      <c r="V33" s="42"/>
      <c r="W33" s="42"/>
      <c r="X33" s="42"/>
      <c r="Y33" s="51"/>
      <c r="Z33" s="51"/>
      <c r="AA33" s="51"/>
      <c r="AB33" s="29" t="s">
        <v>254</v>
      </c>
      <c r="AC33" s="24"/>
      <c r="AD33" s="24"/>
      <c r="AE33" s="24"/>
      <c r="AF33" s="24">
        <v>1</v>
      </c>
      <c r="AG33" s="24"/>
      <c r="AH33" s="24"/>
      <c r="AI33" s="24"/>
      <c r="AJ33" s="24"/>
      <c r="AK33" s="24"/>
      <c r="AL33" s="24"/>
      <c r="AM33" s="24" t="s">
        <v>255</v>
      </c>
      <c r="AN33" s="10"/>
    </row>
    <row r="34" s="7" customFormat="1" ht="105.75" spans="1:40">
      <c r="A34" s="24">
        <v>27</v>
      </c>
      <c r="B34" s="29" t="s">
        <v>256</v>
      </c>
      <c r="C34" s="30" t="s">
        <v>257</v>
      </c>
      <c r="D34" s="24" t="s">
        <v>66</v>
      </c>
      <c r="E34" s="24" t="s">
        <v>218</v>
      </c>
      <c r="F34" s="24" t="s">
        <v>68</v>
      </c>
      <c r="G34" s="29" t="s">
        <v>161</v>
      </c>
      <c r="H34" s="27" t="s">
        <v>20</v>
      </c>
      <c r="I34" s="50" t="s">
        <v>258</v>
      </c>
      <c r="J34" s="24" t="s">
        <v>259</v>
      </c>
      <c r="K34" s="24">
        <v>1.5</v>
      </c>
      <c r="L34" s="42" t="s">
        <v>73</v>
      </c>
      <c r="M34" s="51" t="s">
        <v>224</v>
      </c>
      <c r="N34" s="51" t="s">
        <v>225</v>
      </c>
      <c r="O34" s="49">
        <v>9240</v>
      </c>
      <c r="P34" s="49">
        <v>9240</v>
      </c>
      <c r="Q34" s="49"/>
      <c r="R34" s="42">
        <f t="shared" si="3"/>
        <v>9240</v>
      </c>
      <c r="S34" s="49">
        <v>9240</v>
      </c>
      <c r="T34" s="64"/>
      <c r="U34" s="42"/>
      <c r="V34" s="42"/>
      <c r="W34" s="42"/>
      <c r="X34" s="42"/>
      <c r="Y34" s="51"/>
      <c r="Z34" s="51"/>
      <c r="AA34" s="51"/>
      <c r="AB34" s="29" t="s">
        <v>260</v>
      </c>
      <c r="AC34" s="24"/>
      <c r="AD34" s="24"/>
      <c r="AE34" s="24">
        <v>1</v>
      </c>
      <c r="AF34" s="24"/>
      <c r="AG34" s="24"/>
      <c r="AH34" s="24"/>
      <c r="AI34" s="24"/>
      <c r="AJ34" s="24"/>
      <c r="AK34" s="24"/>
      <c r="AL34" s="24"/>
      <c r="AM34" s="27" t="s">
        <v>261</v>
      </c>
      <c r="AN34" s="10"/>
    </row>
    <row r="35" s="7" customFormat="1" ht="105.75" spans="1:40">
      <c r="A35" s="24">
        <v>28</v>
      </c>
      <c r="B35" s="26" t="s">
        <v>262</v>
      </c>
      <c r="C35" s="30" t="s">
        <v>263</v>
      </c>
      <c r="D35" s="24" t="s">
        <v>66</v>
      </c>
      <c r="E35" s="24" t="s">
        <v>218</v>
      </c>
      <c r="F35" s="24" t="s">
        <v>68</v>
      </c>
      <c r="G35" s="29" t="s">
        <v>161</v>
      </c>
      <c r="H35" s="27" t="s">
        <v>20</v>
      </c>
      <c r="I35" s="50" t="s">
        <v>264</v>
      </c>
      <c r="J35" s="24" t="s">
        <v>259</v>
      </c>
      <c r="K35" s="24">
        <v>0.5</v>
      </c>
      <c r="L35" s="27" t="s">
        <v>73</v>
      </c>
      <c r="M35" s="51" t="s">
        <v>224</v>
      </c>
      <c r="N35" s="51" t="s">
        <v>225</v>
      </c>
      <c r="O35" s="49">
        <v>800</v>
      </c>
      <c r="P35" s="42">
        <v>800</v>
      </c>
      <c r="Q35" s="49"/>
      <c r="R35" s="42">
        <f t="shared" si="3"/>
        <v>800</v>
      </c>
      <c r="S35" s="49">
        <v>800</v>
      </c>
      <c r="T35" s="64"/>
      <c r="U35" s="42"/>
      <c r="V35" s="42"/>
      <c r="W35" s="42"/>
      <c r="X35" s="42"/>
      <c r="Y35" s="51"/>
      <c r="Z35" s="51"/>
      <c r="AA35" s="51"/>
      <c r="AB35" s="29" t="s">
        <v>265</v>
      </c>
      <c r="AC35" s="24"/>
      <c r="AD35" s="24"/>
      <c r="AE35" s="24"/>
      <c r="AF35" s="24"/>
      <c r="AG35" s="24"/>
      <c r="AH35" s="24"/>
      <c r="AI35" s="24"/>
      <c r="AJ35" s="24"/>
      <c r="AK35" s="24"/>
      <c r="AL35" s="24"/>
      <c r="AM35" s="27"/>
      <c r="AN35" s="10"/>
    </row>
    <row r="36" s="7" customFormat="1" ht="105.75" spans="1:40">
      <c r="A36" s="24">
        <v>29</v>
      </c>
      <c r="B36" s="24" t="s">
        <v>266</v>
      </c>
      <c r="C36" s="30" t="s">
        <v>267</v>
      </c>
      <c r="D36" s="24" t="s">
        <v>66</v>
      </c>
      <c r="E36" s="24" t="s">
        <v>218</v>
      </c>
      <c r="F36" s="24" t="s">
        <v>68</v>
      </c>
      <c r="G36" s="29" t="s">
        <v>161</v>
      </c>
      <c r="H36" s="27" t="s">
        <v>20</v>
      </c>
      <c r="I36" s="50" t="s">
        <v>268</v>
      </c>
      <c r="J36" s="24" t="s">
        <v>269</v>
      </c>
      <c r="K36" s="24">
        <v>1283</v>
      </c>
      <c r="L36" s="42" t="s">
        <v>73</v>
      </c>
      <c r="M36" s="51" t="s">
        <v>224</v>
      </c>
      <c r="N36" s="51" t="s">
        <v>225</v>
      </c>
      <c r="O36" s="54">
        <v>399.09</v>
      </c>
      <c r="P36" s="54">
        <v>399.09</v>
      </c>
      <c r="Q36" s="54"/>
      <c r="R36" s="54">
        <f t="shared" si="3"/>
        <v>399.09</v>
      </c>
      <c r="S36" s="54">
        <v>399.09</v>
      </c>
      <c r="T36" s="64"/>
      <c r="U36" s="42"/>
      <c r="V36" s="42"/>
      <c r="W36" s="42"/>
      <c r="X36" s="42"/>
      <c r="Y36" s="51"/>
      <c r="Z36" s="51"/>
      <c r="AA36" s="51"/>
      <c r="AB36" s="29" t="s">
        <v>260</v>
      </c>
      <c r="AC36" s="24"/>
      <c r="AD36" s="24"/>
      <c r="AE36" s="24">
        <v>1</v>
      </c>
      <c r="AF36" s="24"/>
      <c r="AG36" s="24"/>
      <c r="AH36" s="24"/>
      <c r="AI36" s="24"/>
      <c r="AJ36" s="24"/>
      <c r="AK36" s="24"/>
      <c r="AL36" s="24"/>
      <c r="AM36" s="27" t="s">
        <v>261</v>
      </c>
      <c r="AN36" s="10"/>
    </row>
    <row r="37" s="7" customFormat="1" ht="105.75" spans="1:40">
      <c r="A37" s="24">
        <v>30</v>
      </c>
      <c r="B37" s="29" t="s">
        <v>270</v>
      </c>
      <c r="C37" s="30" t="s">
        <v>271</v>
      </c>
      <c r="D37" s="24" t="s">
        <v>66</v>
      </c>
      <c r="E37" s="24" t="s">
        <v>218</v>
      </c>
      <c r="F37" s="24" t="s">
        <v>68</v>
      </c>
      <c r="G37" s="29" t="s">
        <v>161</v>
      </c>
      <c r="H37" s="27" t="s">
        <v>20</v>
      </c>
      <c r="I37" s="50" t="s">
        <v>272</v>
      </c>
      <c r="J37" s="24" t="s">
        <v>259</v>
      </c>
      <c r="K37" s="24">
        <v>1</v>
      </c>
      <c r="L37" s="42" t="s">
        <v>73</v>
      </c>
      <c r="M37" s="51" t="s">
        <v>224</v>
      </c>
      <c r="N37" s="51" t="s">
        <v>225</v>
      </c>
      <c r="O37" s="49">
        <v>3000</v>
      </c>
      <c r="P37" s="42">
        <v>3000</v>
      </c>
      <c r="Q37" s="49"/>
      <c r="R37" s="42">
        <f t="shared" ref="R37:R39" si="4">S37+T37+U37+V37+W37</f>
        <v>3000</v>
      </c>
      <c r="S37" s="49">
        <v>3000</v>
      </c>
      <c r="T37" s="49"/>
      <c r="U37" s="49"/>
      <c r="V37" s="42"/>
      <c r="W37" s="42"/>
      <c r="X37" s="42"/>
      <c r="Y37" s="51"/>
      <c r="Z37" s="51"/>
      <c r="AA37" s="51"/>
      <c r="AB37" s="29" t="s">
        <v>273</v>
      </c>
      <c r="AC37" s="24"/>
      <c r="AD37" s="24"/>
      <c r="AE37" s="24"/>
      <c r="AF37" s="24">
        <v>1</v>
      </c>
      <c r="AG37" s="24"/>
      <c r="AH37" s="24"/>
      <c r="AI37" s="24"/>
      <c r="AJ37" s="24"/>
      <c r="AK37" s="24"/>
      <c r="AL37" s="24"/>
      <c r="AM37" s="29"/>
      <c r="AN37" s="10"/>
    </row>
    <row r="38" s="7" customFormat="1" ht="72" customHeight="1" spans="1:40">
      <c r="A38" s="24">
        <v>31</v>
      </c>
      <c r="B38" s="29" t="s">
        <v>274</v>
      </c>
      <c r="C38" s="30" t="s">
        <v>275</v>
      </c>
      <c r="D38" s="24" t="s">
        <v>66</v>
      </c>
      <c r="E38" s="24" t="s">
        <v>276</v>
      </c>
      <c r="F38" s="24" t="s">
        <v>68</v>
      </c>
      <c r="G38" s="29" t="s">
        <v>161</v>
      </c>
      <c r="H38" s="24" t="s">
        <v>277</v>
      </c>
      <c r="I38" s="50" t="s">
        <v>278</v>
      </c>
      <c r="J38" s="24" t="s">
        <v>195</v>
      </c>
      <c r="K38" s="24">
        <v>1</v>
      </c>
      <c r="L38" s="42" t="s">
        <v>73</v>
      </c>
      <c r="M38" s="51" t="s">
        <v>224</v>
      </c>
      <c r="N38" s="51" t="s">
        <v>225</v>
      </c>
      <c r="O38" s="49">
        <v>6560</v>
      </c>
      <c r="P38" s="42">
        <v>3500</v>
      </c>
      <c r="Q38" s="49"/>
      <c r="R38" s="42">
        <f t="shared" si="4"/>
        <v>3500</v>
      </c>
      <c r="S38" s="49">
        <v>3500</v>
      </c>
      <c r="T38" s="76"/>
      <c r="U38" s="42"/>
      <c r="V38" s="42"/>
      <c r="W38" s="42"/>
      <c r="X38" s="42"/>
      <c r="Y38" s="78">
        <v>3060</v>
      </c>
      <c r="Z38" s="51"/>
      <c r="AA38" s="78">
        <v>3060</v>
      </c>
      <c r="AB38" s="29" t="s">
        <v>279</v>
      </c>
      <c r="AC38" s="24"/>
      <c r="AD38" s="24"/>
      <c r="AE38" s="24"/>
      <c r="AF38" s="24">
        <v>1</v>
      </c>
      <c r="AG38" s="24"/>
      <c r="AH38" s="24"/>
      <c r="AI38" s="24"/>
      <c r="AJ38" s="24"/>
      <c r="AK38" s="24"/>
      <c r="AL38" s="24"/>
      <c r="AM38" s="29" t="s">
        <v>280</v>
      </c>
      <c r="AN38" s="10"/>
    </row>
    <row r="39" s="7" customFormat="1" ht="158.65" spans="1:40">
      <c r="A39" s="24">
        <v>32</v>
      </c>
      <c r="B39" s="24" t="s">
        <v>281</v>
      </c>
      <c r="C39" s="30" t="s">
        <v>282</v>
      </c>
      <c r="D39" s="24" t="s">
        <v>66</v>
      </c>
      <c r="E39" s="24" t="s">
        <v>66</v>
      </c>
      <c r="F39" s="24" t="s">
        <v>68</v>
      </c>
      <c r="G39" s="29" t="s">
        <v>161</v>
      </c>
      <c r="H39" s="24" t="s">
        <v>283</v>
      </c>
      <c r="I39" s="50" t="s">
        <v>284</v>
      </c>
      <c r="J39" s="24" t="s">
        <v>285</v>
      </c>
      <c r="K39" s="24">
        <v>35000</v>
      </c>
      <c r="L39" s="42" t="s">
        <v>73</v>
      </c>
      <c r="M39" s="51" t="s">
        <v>224</v>
      </c>
      <c r="N39" s="51" t="s">
        <v>225</v>
      </c>
      <c r="O39" s="49">
        <v>7000</v>
      </c>
      <c r="P39" s="42">
        <v>4900</v>
      </c>
      <c r="Q39" s="49"/>
      <c r="R39" s="42">
        <f t="shared" si="4"/>
        <v>4900</v>
      </c>
      <c r="S39" s="54"/>
      <c r="T39" s="54">
        <v>4900</v>
      </c>
      <c r="U39" s="42"/>
      <c r="V39" s="42"/>
      <c r="W39" s="42"/>
      <c r="X39" s="42"/>
      <c r="Y39" s="69">
        <v>2100</v>
      </c>
      <c r="Z39" s="51"/>
      <c r="AA39" s="69">
        <v>2100</v>
      </c>
      <c r="AB39" s="29" t="s">
        <v>286</v>
      </c>
      <c r="AC39" s="24"/>
      <c r="AD39" s="24"/>
      <c r="AE39" s="24"/>
      <c r="AF39" s="24">
        <v>1</v>
      </c>
      <c r="AG39" s="24"/>
      <c r="AH39" s="24"/>
      <c r="AI39" s="24"/>
      <c r="AJ39" s="24"/>
      <c r="AK39" s="24"/>
      <c r="AL39" s="24"/>
      <c r="AM39" s="29" t="s">
        <v>255</v>
      </c>
      <c r="AN39" s="10"/>
    </row>
    <row r="40" s="7" customFormat="1" ht="123.4" spans="1:40">
      <c r="A40" s="24">
        <v>33</v>
      </c>
      <c r="B40" s="24" t="s">
        <v>287</v>
      </c>
      <c r="C40" s="30" t="s">
        <v>288</v>
      </c>
      <c r="D40" s="24" t="s">
        <v>66</v>
      </c>
      <c r="E40" s="24" t="s">
        <v>218</v>
      </c>
      <c r="F40" s="24" t="s">
        <v>68</v>
      </c>
      <c r="G40" s="29" t="s">
        <v>161</v>
      </c>
      <c r="H40" s="24" t="s">
        <v>289</v>
      </c>
      <c r="I40" s="50" t="s">
        <v>290</v>
      </c>
      <c r="J40" s="24" t="s">
        <v>221</v>
      </c>
      <c r="K40" s="24" t="s">
        <v>291</v>
      </c>
      <c r="L40" s="42" t="s">
        <v>223</v>
      </c>
      <c r="M40" s="51" t="s">
        <v>292</v>
      </c>
      <c r="N40" s="51" t="s">
        <v>293</v>
      </c>
      <c r="O40" s="49">
        <v>330</v>
      </c>
      <c r="P40" s="42">
        <v>330</v>
      </c>
      <c r="Q40" s="49"/>
      <c r="R40" s="42">
        <v>330</v>
      </c>
      <c r="S40" s="54">
        <v>330</v>
      </c>
      <c r="T40" s="63"/>
      <c r="U40" s="42"/>
      <c r="V40" s="42"/>
      <c r="W40" s="42"/>
      <c r="X40" s="42"/>
      <c r="Y40" s="69"/>
      <c r="Z40" s="51"/>
      <c r="AA40" s="69"/>
      <c r="AB40" s="29" t="s">
        <v>226</v>
      </c>
      <c r="AC40" s="24"/>
      <c r="AD40" s="24"/>
      <c r="AE40" s="24"/>
      <c r="AF40" s="24"/>
      <c r="AG40" s="24">
        <v>1</v>
      </c>
      <c r="AH40" s="24"/>
      <c r="AI40" s="24"/>
      <c r="AJ40" s="24"/>
      <c r="AK40" s="24"/>
      <c r="AL40" s="24"/>
      <c r="AM40" s="29"/>
      <c r="AN40" s="10"/>
    </row>
    <row r="41" s="7" customFormat="1" ht="105.75" spans="1:39">
      <c r="A41" s="24">
        <v>34</v>
      </c>
      <c r="B41" s="26" t="s">
        <v>294</v>
      </c>
      <c r="C41" s="27" t="s">
        <v>295</v>
      </c>
      <c r="D41" s="27" t="s">
        <v>13</v>
      </c>
      <c r="E41" s="27" t="s">
        <v>296</v>
      </c>
      <c r="F41" s="27" t="s">
        <v>297</v>
      </c>
      <c r="G41" s="27" t="s">
        <v>88</v>
      </c>
      <c r="H41" s="27" t="s">
        <v>20</v>
      </c>
      <c r="I41" s="44" t="s">
        <v>298</v>
      </c>
      <c r="J41" s="27" t="s">
        <v>99</v>
      </c>
      <c r="K41" s="27" t="s">
        <v>299</v>
      </c>
      <c r="L41" s="27" t="s">
        <v>61</v>
      </c>
      <c r="M41" s="27" t="s">
        <v>292</v>
      </c>
      <c r="N41" s="27" t="s">
        <v>293</v>
      </c>
      <c r="O41" s="54">
        <v>8600</v>
      </c>
      <c r="P41" s="42">
        <v>8600</v>
      </c>
      <c r="Q41" s="42"/>
      <c r="R41" s="42">
        <f>S41+T41+U41+V41+W41</f>
        <v>8600</v>
      </c>
      <c r="S41" s="27"/>
      <c r="T41" s="45">
        <v>2600</v>
      </c>
      <c r="U41" s="45"/>
      <c r="V41" s="45">
        <v>6000</v>
      </c>
      <c r="W41" s="27"/>
      <c r="X41" s="27"/>
      <c r="Y41" s="27"/>
      <c r="Z41" s="27"/>
      <c r="AA41" s="27"/>
      <c r="AB41" s="27" t="s">
        <v>300</v>
      </c>
      <c r="AC41" s="24"/>
      <c r="AD41" s="24"/>
      <c r="AE41" s="24"/>
      <c r="AF41" s="24"/>
      <c r="AG41" s="24"/>
      <c r="AH41" s="24">
        <v>1</v>
      </c>
      <c r="AI41" s="68"/>
      <c r="AJ41" s="24"/>
      <c r="AK41" s="24"/>
      <c r="AL41" s="24"/>
      <c r="AM41" s="27"/>
    </row>
    <row r="42" s="7" customFormat="1" ht="141" spans="1:39">
      <c r="A42" s="24">
        <v>35</v>
      </c>
      <c r="B42" s="24" t="s">
        <v>301</v>
      </c>
      <c r="C42" s="27" t="s">
        <v>302</v>
      </c>
      <c r="D42" s="24" t="s">
        <v>13</v>
      </c>
      <c r="E42" s="24" t="s">
        <v>96</v>
      </c>
      <c r="F42" s="24" t="s">
        <v>68</v>
      </c>
      <c r="G42" s="29" t="s">
        <v>161</v>
      </c>
      <c r="H42" s="27" t="s">
        <v>303</v>
      </c>
      <c r="I42" s="44" t="s">
        <v>304</v>
      </c>
      <c r="J42" s="27" t="s">
        <v>172</v>
      </c>
      <c r="K42" s="27" t="s">
        <v>305</v>
      </c>
      <c r="L42" s="27" t="s">
        <v>61</v>
      </c>
      <c r="M42" s="27" t="s">
        <v>74</v>
      </c>
      <c r="N42" s="24" t="s">
        <v>75</v>
      </c>
      <c r="O42" s="42">
        <v>8600</v>
      </c>
      <c r="P42" s="42">
        <v>5000</v>
      </c>
      <c r="Q42" s="42"/>
      <c r="R42" s="42">
        <v>5000</v>
      </c>
      <c r="S42" s="27"/>
      <c r="T42" s="45"/>
      <c r="U42" s="45"/>
      <c r="V42" s="42">
        <v>5000</v>
      </c>
      <c r="W42" s="42"/>
      <c r="X42" s="42">
        <v>3600</v>
      </c>
      <c r="Y42" s="27"/>
      <c r="Z42" s="27"/>
      <c r="AA42" s="27"/>
      <c r="AB42" s="27"/>
      <c r="AC42" s="24"/>
      <c r="AD42" s="24"/>
      <c r="AE42" s="24"/>
      <c r="AF42" s="24"/>
      <c r="AG42" s="24"/>
      <c r="AH42" s="24"/>
      <c r="AI42" s="68"/>
      <c r="AJ42" s="24"/>
      <c r="AK42" s="24"/>
      <c r="AL42" s="24"/>
      <c r="AM42" s="27"/>
    </row>
    <row r="43" s="10" customFormat="1" ht="105.75" spans="1:40">
      <c r="A43" s="24">
        <v>36</v>
      </c>
      <c r="B43" s="27" t="s">
        <v>306</v>
      </c>
      <c r="C43" s="27" t="s">
        <v>307</v>
      </c>
      <c r="D43" s="24" t="s">
        <v>66</v>
      </c>
      <c r="E43" s="24" t="s">
        <v>218</v>
      </c>
      <c r="F43" s="27" t="s">
        <v>308</v>
      </c>
      <c r="G43" s="27" t="s">
        <v>88</v>
      </c>
      <c r="H43" s="27" t="s">
        <v>309</v>
      </c>
      <c r="I43" s="44" t="s">
        <v>310</v>
      </c>
      <c r="J43" s="27" t="s">
        <v>99</v>
      </c>
      <c r="K43" s="27" t="s">
        <v>311</v>
      </c>
      <c r="L43" s="42" t="s">
        <v>73</v>
      </c>
      <c r="M43" s="27" t="s">
        <v>292</v>
      </c>
      <c r="N43" s="27" t="s">
        <v>293</v>
      </c>
      <c r="O43" s="45">
        <v>756.2</v>
      </c>
      <c r="P43" s="42">
        <v>756.2</v>
      </c>
      <c r="Q43" s="27"/>
      <c r="R43" s="42">
        <f>S43+T43+U43+V43+W43</f>
        <v>756.2</v>
      </c>
      <c r="S43" s="45"/>
      <c r="T43" s="45">
        <v>756.2</v>
      </c>
      <c r="U43" s="27"/>
      <c r="V43" s="27"/>
      <c r="W43" s="27"/>
      <c r="X43" s="27"/>
      <c r="Y43" s="27"/>
      <c r="Z43" s="27"/>
      <c r="AA43" s="27"/>
      <c r="AB43" s="27" t="s">
        <v>226</v>
      </c>
      <c r="AC43" s="24"/>
      <c r="AD43" s="24"/>
      <c r="AE43" s="24"/>
      <c r="AF43" s="24"/>
      <c r="AG43" s="24"/>
      <c r="AH43" s="24">
        <v>1</v>
      </c>
      <c r="AI43" s="76"/>
      <c r="AJ43" s="24"/>
      <c r="AK43" s="24"/>
      <c r="AL43" s="24"/>
      <c r="AM43" s="27" t="s">
        <v>312</v>
      </c>
      <c r="AN43" s="7"/>
    </row>
    <row r="44" s="10" customFormat="1" ht="105.75" spans="1:40">
      <c r="A44" s="24">
        <v>37</v>
      </c>
      <c r="B44" s="27" t="s">
        <v>313</v>
      </c>
      <c r="C44" s="27" t="s">
        <v>314</v>
      </c>
      <c r="D44" s="24" t="s">
        <v>66</v>
      </c>
      <c r="E44" s="24" t="s">
        <v>218</v>
      </c>
      <c r="F44" s="27" t="s">
        <v>308</v>
      </c>
      <c r="G44" s="27" t="s">
        <v>88</v>
      </c>
      <c r="H44" s="27" t="s">
        <v>315</v>
      </c>
      <c r="I44" s="44" t="s">
        <v>316</v>
      </c>
      <c r="J44" s="27" t="s">
        <v>99</v>
      </c>
      <c r="K44" s="27" t="s">
        <v>317</v>
      </c>
      <c r="L44" s="42" t="s">
        <v>73</v>
      </c>
      <c r="M44" s="27" t="s">
        <v>292</v>
      </c>
      <c r="N44" s="27" t="s">
        <v>293</v>
      </c>
      <c r="O44" s="45">
        <v>584.5</v>
      </c>
      <c r="P44" s="42">
        <v>584.5</v>
      </c>
      <c r="Q44" s="27"/>
      <c r="R44" s="42">
        <f>S44+T44+U44+V44+W44</f>
        <v>584.5</v>
      </c>
      <c r="S44" s="45"/>
      <c r="T44" s="45">
        <v>584.5</v>
      </c>
      <c r="U44" s="27"/>
      <c r="V44" s="27"/>
      <c r="W44" s="27"/>
      <c r="X44" s="27"/>
      <c r="Y44" s="27"/>
      <c r="Z44" s="27"/>
      <c r="AA44" s="27"/>
      <c r="AB44" s="27" t="s">
        <v>226</v>
      </c>
      <c r="AC44" s="24"/>
      <c r="AD44" s="24"/>
      <c r="AE44" s="24"/>
      <c r="AF44" s="24"/>
      <c r="AG44" s="24"/>
      <c r="AH44" s="24">
        <v>1</v>
      </c>
      <c r="AI44" s="76"/>
      <c r="AJ44" s="24"/>
      <c r="AK44" s="24"/>
      <c r="AL44" s="24"/>
      <c r="AM44" s="27" t="s">
        <v>312</v>
      </c>
      <c r="AN44" s="7"/>
    </row>
    <row r="45" s="10" customFormat="1" ht="105.75" spans="1:40">
      <c r="A45" s="24">
        <v>38</v>
      </c>
      <c r="B45" s="27" t="s">
        <v>318</v>
      </c>
      <c r="C45" s="27" t="s">
        <v>319</v>
      </c>
      <c r="D45" s="24" t="s">
        <v>66</v>
      </c>
      <c r="E45" s="24" t="s">
        <v>218</v>
      </c>
      <c r="F45" s="27" t="s">
        <v>308</v>
      </c>
      <c r="G45" s="27" t="s">
        <v>88</v>
      </c>
      <c r="H45" s="27" t="s">
        <v>320</v>
      </c>
      <c r="I45" s="44" t="s">
        <v>321</v>
      </c>
      <c r="J45" s="27" t="s">
        <v>99</v>
      </c>
      <c r="K45" s="27" t="s">
        <v>322</v>
      </c>
      <c r="L45" s="42" t="s">
        <v>73</v>
      </c>
      <c r="M45" s="27" t="s">
        <v>292</v>
      </c>
      <c r="N45" s="27" t="s">
        <v>293</v>
      </c>
      <c r="O45" s="45">
        <v>794</v>
      </c>
      <c r="P45" s="42">
        <v>794</v>
      </c>
      <c r="Q45" s="27"/>
      <c r="R45" s="42">
        <f>S45+T45+U45+V45+W45</f>
        <v>794</v>
      </c>
      <c r="S45" s="27"/>
      <c r="T45" s="45">
        <v>794</v>
      </c>
      <c r="U45" s="27"/>
      <c r="V45" s="27"/>
      <c r="W45" s="27"/>
      <c r="X45" s="27"/>
      <c r="Y45" s="27"/>
      <c r="Z45" s="27"/>
      <c r="AA45" s="27"/>
      <c r="AB45" s="27" t="s">
        <v>226</v>
      </c>
      <c r="AC45" s="24"/>
      <c r="AD45" s="24"/>
      <c r="AE45" s="24"/>
      <c r="AF45" s="24"/>
      <c r="AG45" s="24"/>
      <c r="AH45" s="24">
        <v>1</v>
      </c>
      <c r="AI45" s="76"/>
      <c r="AJ45" s="24"/>
      <c r="AK45" s="24"/>
      <c r="AL45" s="24"/>
      <c r="AM45" s="27" t="s">
        <v>312</v>
      </c>
      <c r="AN45" s="7"/>
    </row>
    <row r="46" s="10" customFormat="1" ht="105.75" spans="1:40">
      <c r="A46" s="24">
        <v>39</v>
      </c>
      <c r="B46" s="27" t="s">
        <v>323</v>
      </c>
      <c r="C46" s="27" t="s">
        <v>324</v>
      </c>
      <c r="D46" s="24" t="s">
        <v>66</v>
      </c>
      <c r="E46" s="24" t="s">
        <v>218</v>
      </c>
      <c r="F46" s="27" t="s">
        <v>308</v>
      </c>
      <c r="G46" s="27" t="s">
        <v>88</v>
      </c>
      <c r="H46" s="27" t="s">
        <v>325</v>
      </c>
      <c r="I46" s="44" t="s">
        <v>326</v>
      </c>
      <c r="J46" s="27" t="s">
        <v>99</v>
      </c>
      <c r="K46" s="27" t="s">
        <v>327</v>
      </c>
      <c r="L46" s="42" t="s">
        <v>73</v>
      </c>
      <c r="M46" s="27" t="s">
        <v>292</v>
      </c>
      <c r="N46" s="27" t="s">
        <v>293</v>
      </c>
      <c r="O46" s="45">
        <v>595</v>
      </c>
      <c r="P46" s="42">
        <v>595</v>
      </c>
      <c r="Q46" s="27"/>
      <c r="R46" s="42">
        <f>S46+T46+U46+V46+W46</f>
        <v>595</v>
      </c>
      <c r="S46" s="45"/>
      <c r="T46" s="27">
        <v>595</v>
      </c>
      <c r="U46" s="27"/>
      <c r="V46" s="27"/>
      <c r="W46" s="27"/>
      <c r="X46" s="27"/>
      <c r="Y46" s="27"/>
      <c r="Z46" s="27"/>
      <c r="AA46" s="27"/>
      <c r="AB46" s="27" t="s">
        <v>226</v>
      </c>
      <c r="AC46" s="24"/>
      <c r="AD46" s="79"/>
      <c r="AE46" s="79"/>
      <c r="AF46" s="79"/>
      <c r="AG46" s="24"/>
      <c r="AH46" s="24">
        <v>1</v>
      </c>
      <c r="AI46" s="76"/>
      <c r="AJ46" s="79"/>
      <c r="AK46" s="79"/>
      <c r="AL46" s="79"/>
      <c r="AM46" s="27" t="s">
        <v>312</v>
      </c>
      <c r="AN46" s="7"/>
    </row>
    <row r="47" s="10" customFormat="1" ht="123.4" spans="1:40">
      <c r="A47" s="24">
        <v>40</v>
      </c>
      <c r="B47" s="27" t="s">
        <v>328</v>
      </c>
      <c r="C47" s="27" t="s">
        <v>329</v>
      </c>
      <c r="D47" s="24" t="s">
        <v>66</v>
      </c>
      <c r="E47" s="24" t="s">
        <v>218</v>
      </c>
      <c r="F47" s="27" t="s">
        <v>308</v>
      </c>
      <c r="G47" s="27" t="s">
        <v>88</v>
      </c>
      <c r="H47" s="27" t="s">
        <v>330</v>
      </c>
      <c r="I47" s="44" t="s">
        <v>331</v>
      </c>
      <c r="J47" s="27" t="s">
        <v>99</v>
      </c>
      <c r="K47" s="27" t="s">
        <v>332</v>
      </c>
      <c r="L47" s="27" t="s">
        <v>223</v>
      </c>
      <c r="M47" s="27" t="s">
        <v>292</v>
      </c>
      <c r="N47" s="27" t="s">
        <v>293</v>
      </c>
      <c r="O47" s="54">
        <v>390</v>
      </c>
      <c r="P47" s="42">
        <v>390</v>
      </c>
      <c r="Q47" s="27"/>
      <c r="R47" s="42">
        <f>S47+T47+U47+V47+W47</f>
        <v>390</v>
      </c>
      <c r="S47" s="45">
        <v>390</v>
      </c>
      <c r="T47" s="27"/>
      <c r="U47" s="27"/>
      <c r="V47" s="27"/>
      <c r="W47" s="27"/>
      <c r="X47" s="27"/>
      <c r="Y47" s="27"/>
      <c r="Z47" s="27"/>
      <c r="AA47" s="27"/>
      <c r="AB47" s="27" t="s">
        <v>226</v>
      </c>
      <c r="AC47" s="24"/>
      <c r="AD47" s="114"/>
      <c r="AE47" s="114"/>
      <c r="AF47" s="24"/>
      <c r="AG47" s="24"/>
      <c r="AH47" s="24">
        <v>1</v>
      </c>
      <c r="AI47" s="76"/>
      <c r="AJ47" s="24"/>
      <c r="AK47" s="24"/>
      <c r="AL47" s="24"/>
      <c r="AM47" s="27"/>
      <c r="AN47" s="7"/>
    </row>
    <row r="48" s="10" customFormat="1" ht="114" customHeight="1" spans="1:40">
      <c r="A48" s="24">
        <v>41</v>
      </c>
      <c r="B48" s="26" t="s">
        <v>333</v>
      </c>
      <c r="C48" s="27" t="s">
        <v>334</v>
      </c>
      <c r="D48" s="24" t="s">
        <v>66</v>
      </c>
      <c r="E48" s="24" t="s">
        <v>218</v>
      </c>
      <c r="F48" s="27" t="s">
        <v>68</v>
      </c>
      <c r="G48" s="27" t="s">
        <v>335</v>
      </c>
      <c r="H48" s="27" t="s">
        <v>200</v>
      </c>
      <c r="I48" s="44" t="s">
        <v>336</v>
      </c>
      <c r="J48" s="27" t="s">
        <v>337</v>
      </c>
      <c r="K48" s="27" t="s">
        <v>338</v>
      </c>
      <c r="L48" s="42" t="s">
        <v>242</v>
      </c>
      <c r="M48" s="27" t="s">
        <v>292</v>
      </c>
      <c r="N48" s="27" t="s">
        <v>293</v>
      </c>
      <c r="O48" s="54">
        <v>6800</v>
      </c>
      <c r="P48" s="54">
        <v>6800</v>
      </c>
      <c r="Q48" s="27"/>
      <c r="R48" s="54">
        <v>6800</v>
      </c>
      <c r="S48" s="54"/>
      <c r="T48" s="27"/>
      <c r="U48" s="54">
        <v>6800</v>
      </c>
      <c r="V48" s="27"/>
      <c r="W48" s="27"/>
      <c r="X48" s="27"/>
      <c r="Y48" s="27"/>
      <c r="Z48" s="27"/>
      <c r="AA48" s="80"/>
      <c r="AB48" s="27" t="s">
        <v>339</v>
      </c>
      <c r="AC48" s="24"/>
      <c r="AD48" s="24"/>
      <c r="AE48" s="24"/>
      <c r="AF48" s="24"/>
      <c r="AG48" s="81"/>
      <c r="AH48" s="81"/>
      <c r="AI48" s="115"/>
      <c r="AJ48" s="24"/>
      <c r="AK48" s="24"/>
      <c r="AL48" s="24"/>
      <c r="AM48" s="27" t="s">
        <v>261</v>
      </c>
      <c r="AN48" s="7"/>
    </row>
    <row r="49" s="10" customFormat="1" ht="123.4" spans="1:40">
      <c r="A49" s="24">
        <v>42</v>
      </c>
      <c r="B49" s="26" t="s">
        <v>340</v>
      </c>
      <c r="C49" s="27" t="s">
        <v>341</v>
      </c>
      <c r="D49" s="24" t="s">
        <v>66</v>
      </c>
      <c r="E49" s="27" t="s">
        <v>218</v>
      </c>
      <c r="F49" s="27" t="s">
        <v>68</v>
      </c>
      <c r="G49" s="27" t="s">
        <v>335</v>
      </c>
      <c r="H49" s="27" t="s">
        <v>200</v>
      </c>
      <c r="I49" s="44" t="s">
        <v>342</v>
      </c>
      <c r="J49" s="27" t="s">
        <v>99</v>
      </c>
      <c r="K49" s="27" t="s">
        <v>343</v>
      </c>
      <c r="L49" s="42" t="s">
        <v>242</v>
      </c>
      <c r="M49" s="27" t="s">
        <v>292</v>
      </c>
      <c r="N49" s="27" t="s">
        <v>293</v>
      </c>
      <c r="O49" s="54">
        <v>8400</v>
      </c>
      <c r="P49" s="54">
        <v>8400</v>
      </c>
      <c r="Q49" s="27"/>
      <c r="R49" s="42">
        <f t="shared" ref="R49:R60" si="5">S49+T49+U49+V49+W49</f>
        <v>8400</v>
      </c>
      <c r="S49" s="54">
        <v>4600</v>
      </c>
      <c r="T49" s="27"/>
      <c r="U49" s="45">
        <v>3800</v>
      </c>
      <c r="V49" s="45"/>
      <c r="W49" s="42"/>
      <c r="X49" s="42"/>
      <c r="Y49" s="42"/>
      <c r="Z49" s="42"/>
      <c r="AA49" s="80"/>
      <c r="AB49" s="27" t="s">
        <v>339</v>
      </c>
      <c r="AC49" s="24"/>
      <c r="AD49" s="24"/>
      <c r="AE49" s="24">
        <v>1</v>
      </c>
      <c r="AF49" s="24"/>
      <c r="AG49" s="24"/>
      <c r="AH49" s="24"/>
      <c r="AI49" s="24"/>
      <c r="AJ49" s="24"/>
      <c r="AK49" s="24"/>
      <c r="AL49" s="24"/>
      <c r="AM49" s="27" t="s">
        <v>261</v>
      </c>
      <c r="AN49" s="7"/>
    </row>
    <row r="50" s="10" customFormat="1" ht="123.4" spans="1:40">
      <c r="A50" s="24">
        <v>43</v>
      </c>
      <c r="B50" s="26" t="s">
        <v>344</v>
      </c>
      <c r="C50" s="27" t="s">
        <v>345</v>
      </c>
      <c r="D50" s="24" t="s">
        <v>66</v>
      </c>
      <c r="E50" s="27" t="s">
        <v>218</v>
      </c>
      <c r="F50" s="27" t="s">
        <v>68</v>
      </c>
      <c r="G50" s="27" t="s">
        <v>335</v>
      </c>
      <c r="H50" s="27" t="s">
        <v>200</v>
      </c>
      <c r="I50" s="44" t="s">
        <v>346</v>
      </c>
      <c r="J50" s="27" t="s">
        <v>347</v>
      </c>
      <c r="K50" s="27" t="s">
        <v>348</v>
      </c>
      <c r="L50" s="27" t="s">
        <v>73</v>
      </c>
      <c r="M50" s="27" t="s">
        <v>292</v>
      </c>
      <c r="N50" s="27" t="s">
        <v>293</v>
      </c>
      <c r="O50" s="54">
        <v>1704</v>
      </c>
      <c r="P50" s="54">
        <v>1704</v>
      </c>
      <c r="Q50" s="27"/>
      <c r="R50" s="42">
        <f t="shared" si="5"/>
        <v>1704</v>
      </c>
      <c r="S50" s="54">
        <v>1704</v>
      </c>
      <c r="T50" s="27"/>
      <c r="U50" s="45"/>
      <c r="V50" s="45"/>
      <c r="W50" s="42"/>
      <c r="X50" s="42"/>
      <c r="Y50" s="42"/>
      <c r="Z50" s="42"/>
      <c r="AA50" s="80"/>
      <c r="AB50" s="27" t="s">
        <v>339</v>
      </c>
      <c r="AC50" s="24"/>
      <c r="AD50" s="24"/>
      <c r="AE50" s="24"/>
      <c r="AF50" s="24"/>
      <c r="AG50" s="24"/>
      <c r="AH50" s="24"/>
      <c r="AI50" s="24"/>
      <c r="AJ50" s="24"/>
      <c r="AK50" s="24"/>
      <c r="AL50" s="24"/>
      <c r="AM50" s="27" t="s">
        <v>261</v>
      </c>
      <c r="AN50" s="7"/>
    </row>
    <row r="51" s="10" customFormat="1" ht="88.15" spans="1:40">
      <c r="A51" s="24">
        <v>44</v>
      </c>
      <c r="B51" s="24" t="s">
        <v>349</v>
      </c>
      <c r="C51" s="27" t="s">
        <v>350</v>
      </c>
      <c r="D51" s="24" t="s">
        <v>12</v>
      </c>
      <c r="E51" s="24" t="s">
        <v>351</v>
      </c>
      <c r="F51" s="24" t="s">
        <v>68</v>
      </c>
      <c r="G51" s="24" t="s">
        <v>88</v>
      </c>
      <c r="H51" s="24" t="s">
        <v>20</v>
      </c>
      <c r="I51" s="52" t="s">
        <v>352</v>
      </c>
      <c r="J51" s="24" t="s">
        <v>353</v>
      </c>
      <c r="K51" s="24">
        <v>950</v>
      </c>
      <c r="L51" s="42" t="s">
        <v>73</v>
      </c>
      <c r="M51" s="42" t="s">
        <v>354</v>
      </c>
      <c r="N51" s="42" t="s">
        <v>355</v>
      </c>
      <c r="O51" s="42">
        <v>1140</v>
      </c>
      <c r="P51" s="42">
        <v>1140</v>
      </c>
      <c r="Q51" s="42"/>
      <c r="R51" s="42">
        <f t="shared" si="5"/>
        <v>1140</v>
      </c>
      <c r="S51" s="42"/>
      <c r="T51" s="42">
        <v>1140</v>
      </c>
      <c r="U51" s="42"/>
      <c r="V51" s="42"/>
      <c r="W51" s="42"/>
      <c r="X51" s="42"/>
      <c r="Y51" s="42"/>
      <c r="Z51" s="42"/>
      <c r="AA51" s="42"/>
      <c r="AB51" s="24" t="s">
        <v>356</v>
      </c>
      <c r="AC51" s="24"/>
      <c r="AD51" s="24"/>
      <c r="AE51" s="24"/>
      <c r="AF51" s="24"/>
      <c r="AG51" s="24"/>
      <c r="AH51" s="24">
        <v>1</v>
      </c>
      <c r="AI51" s="24"/>
      <c r="AJ51" s="24"/>
      <c r="AK51" s="24"/>
      <c r="AL51" s="24"/>
      <c r="AM51" s="24"/>
      <c r="AN51" s="7"/>
    </row>
    <row r="52" s="10" customFormat="1" ht="141.75" spans="1:40">
      <c r="A52" s="24">
        <v>45</v>
      </c>
      <c r="B52" s="26" t="s">
        <v>357</v>
      </c>
      <c r="C52" s="27" t="s">
        <v>358</v>
      </c>
      <c r="D52" s="24" t="s">
        <v>13</v>
      </c>
      <c r="E52" s="24" t="s">
        <v>359</v>
      </c>
      <c r="F52" s="24" t="s">
        <v>297</v>
      </c>
      <c r="G52" s="27" t="s">
        <v>133</v>
      </c>
      <c r="H52" s="28" t="s">
        <v>360</v>
      </c>
      <c r="I52" s="27" t="s">
        <v>361</v>
      </c>
      <c r="J52" s="27" t="s">
        <v>99</v>
      </c>
      <c r="K52" s="27" t="s">
        <v>362</v>
      </c>
      <c r="L52" s="27" t="s">
        <v>223</v>
      </c>
      <c r="M52" s="27" t="s">
        <v>354</v>
      </c>
      <c r="N52" s="42" t="s">
        <v>355</v>
      </c>
      <c r="O52" s="45">
        <v>335</v>
      </c>
      <c r="P52" s="42">
        <v>335</v>
      </c>
      <c r="Q52" s="27"/>
      <c r="R52" s="42">
        <f t="shared" si="5"/>
        <v>335</v>
      </c>
      <c r="S52" s="45">
        <v>335</v>
      </c>
      <c r="T52" s="27"/>
      <c r="U52" s="27"/>
      <c r="V52" s="27"/>
      <c r="W52" s="27"/>
      <c r="X52" s="27"/>
      <c r="Y52" s="27"/>
      <c r="Z52" s="27"/>
      <c r="AA52" s="27"/>
      <c r="AB52" s="24" t="s">
        <v>363</v>
      </c>
      <c r="AC52" s="24"/>
      <c r="AD52" s="24"/>
      <c r="AE52" s="24"/>
      <c r="AF52" s="24"/>
      <c r="AG52" s="24">
        <v>1</v>
      </c>
      <c r="AH52" s="24"/>
      <c r="AI52" s="24"/>
      <c r="AJ52" s="24"/>
      <c r="AK52" s="24"/>
      <c r="AL52" s="24"/>
      <c r="AM52" s="27"/>
      <c r="AN52" s="7"/>
    </row>
    <row r="53" s="10" customFormat="1" ht="88.15" spans="1:40">
      <c r="A53" s="24">
        <v>46</v>
      </c>
      <c r="B53" s="26" t="s">
        <v>364</v>
      </c>
      <c r="C53" s="24" t="s">
        <v>365</v>
      </c>
      <c r="D53" s="24" t="s">
        <v>13</v>
      </c>
      <c r="E53" s="24" t="s">
        <v>359</v>
      </c>
      <c r="F53" s="24" t="s">
        <v>297</v>
      </c>
      <c r="G53" s="24" t="s">
        <v>161</v>
      </c>
      <c r="H53" s="24" t="s">
        <v>366</v>
      </c>
      <c r="I53" s="41" t="s">
        <v>367</v>
      </c>
      <c r="J53" s="27" t="s">
        <v>99</v>
      </c>
      <c r="K53" s="24">
        <v>13.5</v>
      </c>
      <c r="L53" s="42" t="s">
        <v>73</v>
      </c>
      <c r="M53" s="42" t="s">
        <v>354</v>
      </c>
      <c r="N53" s="42" t="s">
        <v>355</v>
      </c>
      <c r="O53" s="42">
        <v>1620</v>
      </c>
      <c r="P53" s="42">
        <v>1620</v>
      </c>
      <c r="Q53" s="42"/>
      <c r="R53" s="42">
        <f t="shared" si="5"/>
        <v>1620</v>
      </c>
      <c r="S53" s="42">
        <v>1620</v>
      </c>
      <c r="T53" s="42"/>
      <c r="U53" s="42"/>
      <c r="V53" s="42"/>
      <c r="W53" s="42"/>
      <c r="X53" s="42"/>
      <c r="Y53" s="42"/>
      <c r="Z53" s="42"/>
      <c r="AA53" s="42"/>
      <c r="AB53" s="24" t="s">
        <v>363</v>
      </c>
      <c r="AC53" s="24"/>
      <c r="AD53" s="24"/>
      <c r="AE53" s="24">
        <v>1</v>
      </c>
      <c r="AF53" s="24"/>
      <c r="AG53" s="24"/>
      <c r="AH53" s="24"/>
      <c r="AI53" s="24"/>
      <c r="AJ53" s="24"/>
      <c r="AK53" s="24"/>
      <c r="AL53" s="24"/>
      <c r="AM53" s="24"/>
      <c r="AN53" s="7"/>
    </row>
    <row r="54" s="10" customFormat="1" ht="88.15" spans="1:40">
      <c r="A54" s="24">
        <v>47</v>
      </c>
      <c r="B54" s="26" t="s">
        <v>368</v>
      </c>
      <c r="C54" s="24" t="s">
        <v>369</v>
      </c>
      <c r="D54" s="24" t="s">
        <v>13</v>
      </c>
      <c r="E54" s="24" t="s">
        <v>359</v>
      </c>
      <c r="F54" s="24" t="s">
        <v>297</v>
      </c>
      <c r="G54" s="24" t="s">
        <v>161</v>
      </c>
      <c r="H54" s="24" t="s">
        <v>200</v>
      </c>
      <c r="I54" s="41" t="s">
        <v>370</v>
      </c>
      <c r="J54" s="27" t="s">
        <v>99</v>
      </c>
      <c r="K54" s="24">
        <v>12.5</v>
      </c>
      <c r="L54" s="42" t="s">
        <v>73</v>
      </c>
      <c r="M54" s="42" t="s">
        <v>354</v>
      </c>
      <c r="N54" s="42" t="s">
        <v>355</v>
      </c>
      <c r="O54" s="42">
        <v>1000</v>
      </c>
      <c r="P54" s="42">
        <v>1000</v>
      </c>
      <c r="Q54" s="42"/>
      <c r="R54" s="42">
        <f t="shared" si="5"/>
        <v>1000</v>
      </c>
      <c r="S54" s="42">
        <v>1000</v>
      </c>
      <c r="T54" s="42"/>
      <c r="U54" s="42"/>
      <c r="V54" s="42"/>
      <c r="W54" s="42"/>
      <c r="X54" s="42"/>
      <c r="Y54" s="42"/>
      <c r="Z54" s="42"/>
      <c r="AA54" s="42"/>
      <c r="AB54" s="24" t="s">
        <v>363</v>
      </c>
      <c r="AC54" s="24"/>
      <c r="AD54" s="24"/>
      <c r="AE54" s="24">
        <v>1</v>
      </c>
      <c r="AF54" s="24"/>
      <c r="AG54" s="24"/>
      <c r="AH54" s="24"/>
      <c r="AI54" s="24"/>
      <c r="AJ54" s="24"/>
      <c r="AK54" s="24"/>
      <c r="AL54" s="24"/>
      <c r="AM54" s="24"/>
      <c r="AN54" s="7"/>
    </row>
    <row r="55" s="7" customFormat="1" ht="88.15" spans="1:39">
      <c r="A55" s="24">
        <v>48</v>
      </c>
      <c r="B55" s="26" t="s">
        <v>371</v>
      </c>
      <c r="C55" s="24" t="s">
        <v>372</v>
      </c>
      <c r="D55" s="24" t="s">
        <v>13</v>
      </c>
      <c r="E55" s="24" t="s">
        <v>359</v>
      </c>
      <c r="F55" s="24" t="s">
        <v>297</v>
      </c>
      <c r="G55" s="24" t="s">
        <v>161</v>
      </c>
      <c r="H55" s="24" t="s">
        <v>200</v>
      </c>
      <c r="I55" s="41" t="s">
        <v>373</v>
      </c>
      <c r="J55" s="27" t="s">
        <v>99</v>
      </c>
      <c r="K55" s="24">
        <v>5.5</v>
      </c>
      <c r="L55" s="42" t="s">
        <v>73</v>
      </c>
      <c r="M55" s="42" t="s">
        <v>354</v>
      </c>
      <c r="N55" s="42" t="s">
        <v>355</v>
      </c>
      <c r="O55" s="42">
        <v>610</v>
      </c>
      <c r="P55" s="42">
        <v>610</v>
      </c>
      <c r="Q55" s="42"/>
      <c r="R55" s="42">
        <f t="shared" si="5"/>
        <v>610</v>
      </c>
      <c r="S55" s="42">
        <v>610</v>
      </c>
      <c r="T55" s="42"/>
      <c r="U55" s="42"/>
      <c r="V55" s="42"/>
      <c r="W55" s="42"/>
      <c r="X55" s="42"/>
      <c r="Y55" s="42"/>
      <c r="Z55" s="42"/>
      <c r="AA55" s="42"/>
      <c r="AB55" s="24" t="s">
        <v>363</v>
      </c>
      <c r="AC55" s="24"/>
      <c r="AD55" s="24"/>
      <c r="AE55" s="24">
        <v>1</v>
      </c>
      <c r="AF55" s="24"/>
      <c r="AG55" s="24"/>
      <c r="AH55" s="24"/>
      <c r="AI55" s="24"/>
      <c r="AJ55" s="24"/>
      <c r="AK55" s="24"/>
      <c r="AL55" s="24"/>
      <c r="AM55" s="24"/>
    </row>
    <row r="56" s="7" customFormat="1" ht="88.15" spans="1:39">
      <c r="A56" s="24">
        <v>49</v>
      </c>
      <c r="B56" s="26" t="s">
        <v>374</v>
      </c>
      <c r="C56" s="24" t="s">
        <v>375</v>
      </c>
      <c r="D56" s="24" t="s">
        <v>13</v>
      </c>
      <c r="E56" s="24" t="s">
        <v>359</v>
      </c>
      <c r="F56" s="24" t="s">
        <v>297</v>
      </c>
      <c r="G56" s="24" t="s">
        <v>161</v>
      </c>
      <c r="H56" s="24" t="s">
        <v>175</v>
      </c>
      <c r="I56" s="41" t="s">
        <v>376</v>
      </c>
      <c r="J56" s="27" t="s">
        <v>99</v>
      </c>
      <c r="K56" s="24">
        <v>11.5</v>
      </c>
      <c r="L56" s="42" t="s">
        <v>73</v>
      </c>
      <c r="M56" s="42" t="s">
        <v>354</v>
      </c>
      <c r="N56" s="42" t="s">
        <v>355</v>
      </c>
      <c r="O56" s="42">
        <v>920</v>
      </c>
      <c r="P56" s="42">
        <v>920</v>
      </c>
      <c r="Q56" s="42"/>
      <c r="R56" s="42">
        <f t="shared" si="5"/>
        <v>920</v>
      </c>
      <c r="S56" s="42">
        <v>920</v>
      </c>
      <c r="T56" s="42"/>
      <c r="U56" s="42"/>
      <c r="V56" s="42"/>
      <c r="W56" s="42"/>
      <c r="X56" s="42"/>
      <c r="Y56" s="42"/>
      <c r="Z56" s="42"/>
      <c r="AA56" s="42"/>
      <c r="AB56" s="24" t="s">
        <v>363</v>
      </c>
      <c r="AC56" s="24"/>
      <c r="AD56" s="24"/>
      <c r="AE56" s="24">
        <v>1</v>
      </c>
      <c r="AF56" s="24"/>
      <c r="AG56" s="24"/>
      <c r="AH56" s="24"/>
      <c r="AI56" s="24"/>
      <c r="AJ56" s="24"/>
      <c r="AK56" s="24"/>
      <c r="AL56" s="24"/>
      <c r="AM56" s="24"/>
    </row>
    <row r="57" s="7" customFormat="1" ht="88.15" spans="1:39">
      <c r="A57" s="24">
        <v>50</v>
      </c>
      <c r="B57" s="26" t="s">
        <v>377</v>
      </c>
      <c r="C57" s="24" t="s">
        <v>378</v>
      </c>
      <c r="D57" s="24" t="s">
        <v>13</v>
      </c>
      <c r="E57" s="24" t="s">
        <v>359</v>
      </c>
      <c r="F57" s="24" t="s">
        <v>297</v>
      </c>
      <c r="G57" s="24" t="s">
        <v>161</v>
      </c>
      <c r="H57" s="24" t="s">
        <v>379</v>
      </c>
      <c r="I57" s="41" t="s">
        <v>380</v>
      </c>
      <c r="J57" s="24" t="s">
        <v>99</v>
      </c>
      <c r="K57" s="24">
        <v>8</v>
      </c>
      <c r="L57" s="42" t="s">
        <v>73</v>
      </c>
      <c r="M57" s="42" t="s">
        <v>354</v>
      </c>
      <c r="N57" s="42" t="s">
        <v>355</v>
      </c>
      <c r="O57" s="42">
        <v>800</v>
      </c>
      <c r="P57" s="42">
        <v>800</v>
      </c>
      <c r="Q57" s="42"/>
      <c r="R57" s="42">
        <f t="shared" si="5"/>
        <v>800</v>
      </c>
      <c r="S57" s="42">
        <v>800</v>
      </c>
      <c r="T57" s="42"/>
      <c r="U57" s="42"/>
      <c r="V57" s="42"/>
      <c r="W57" s="42"/>
      <c r="X57" s="42"/>
      <c r="Y57" s="42"/>
      <c r="Z57" s="42"/>
      <c r="AA57" s="42"/>
      <c r="AB57" s="24" t="s">
        <v>363</v>
      </c>
      <c r="AC57" s="24"/>
      <c r="AD57" s="24"/>
      <c r="AE57" s="24">
        <v>1</v>
      </c>
      <c r="AF57" s="24"/>
      <c r="AG57" s="24"/>
      <c r="AH57" s="24"/>
      <c r="AI57" s="24"/>
      <c r="AJ57" s="24"/>
      <c r="AK57" s="24"/>
      <c r="AL57" s="24"/>
      <c r="AM57" s="24"/>
    </row>
    <row r="58" s="7" customFormat="1" ht="88.15" spans="1:39">
      <c r="A58" s="24">
        <v>51</v>
      </c>
      <c r="B58" s="26" t="s">
        <v>381</v>
      </c>
      <c r="C58" s="24" t="s">
        <v>382</v>
      </c>
      <c r="D58" s="24" t="s">
        <v>13</v>
      </c>
      <c r="E58" s="24" t="s">
        <v>359</v>
      </c>
      <c r="F58" s="24" t="s">
        <v>297</v>
      </c>
      <c r="G58" s="24" t="s">
        <v>161</v>
      </c>
      <c r="H58" s="24" t="s">
        <v>383</v>
      </c>
      <c r="I58" s="41" t="s">
        <v>384</v>
      </c>
      <c r="J58" s="27" t="s">
        <v>99</v>
      </c>
      <c r="K58" s="24">
        <v>10</v>
      </c>
      <c r="L58" s="42" t="s">
        <v>73</v>
      </c>
      <c r="M58" s="42" t="s">
        <v>354</v>
      </c>
      <c r="N58" s="42" t="s">
        <v>355</v>
      </c>
      <c r="O58" s="42">
        <v>600</v>
      </c>
      <c r="P58" s="42">
        <v>600</v>
      </c>
      <c r="Q58" s="42"/>
      <c r="R58" s="42">
        <f t="shared" si="5"/>
        <v>600</v>
      </c>
      <c r="S58" s="42">
        <v>600</v>
      </c>
      <c r="T58" s="42"/>
      <c r="U58" s="42"/>
      <c r="V58" s="42"/>
      <c r="W58" s="42"/>
      <c r="X58" s="42"/>
      <c r="Y58" s="42"/>
      <c r="Z58" s="42"/>
      <c r="AA58" s="42"/>
      <c r="AB58" s="24" t="s">
        <v>363</v>
      </c>
      <c r="AC58" s="24"/>
      <c r="AD58" s="24"/>
      <c r="AE58" s="24">
        <v>1</v>
      </c>
      <c r="AF58" s="24"/>
      <c r="AG58" s="24"/>
      <c r="AH58" s="24"/>
      <c r="AI58" s="24"/>
      <c r="AJ58" s="24"/>
      <c r="AK58" s="24"/>
      <c r="AL58" s="24"/>
      <c r="AM58" s="24"/>
    </row>
    <row r="59" s="7" customFormat="1" ht="193.9" spans="1:39">
      <c r="A59" s="24">
        <v>52</v>
      </c>
      <c r="B59" s="24" t="s">
        <v>385</v>
      </c>
      <c r="C59" s="27" t="s">
        <v>386</v>
      </c>
      <c r="D59" s="24" t="s">
        <v>13</v>
      </c>
      <c r="E59" s="24" t="s">
        <v>387</v>
      </c>
      <c r="F59" s="24" t="s">
        <v>68</v>
      </c>
      <c r="G59" s="24" t="s">
        <v>88</v>
      </c>
      <c r="H59" s="24" t="s">
        <v>388</v>
      </c>
      <c r="I59" s="52" t="s">
        <v>389</v>
      </c>
      <c r="J59" s="24" t="s">
        <v>390</v>
      </c>
      <c r="K59" s="45">
        <v>9</v>
      </c>
      <c r="L59" s="42" t="s">
        <v>391</v>
      </c>
      <c r="M59" s="24" t="s">
        <v>392</v>
      </c>
      <c r="N59" s="42" t="s">
        <v>393</v>
      </c>
      <c r="O59" s="49">
        <v>660</v>
      </c>
      <c r="P59" s="42">
        <v>660</v>
      </c>
      <c r="Q59" s="42"/>
      <c r="R59" s="42">
        <f t="shared" si="5"/>
        <v>660</v>
      </c>
      <c r="S59" s="42">
        <v>204</v>
      </c>
      <c r="T59" s="42"/>
      <c r="U59" s="63">
        <v>456</v>
      </c>
      <c r="V59" s="42"/>
      <c r="W59" s="42"/>
      <c r="X59" s="63"/>
      <c r="Y59" s="63"/>
      <c r="Z59" s="63"/>
      <c r="AA59" s="63"/>
      <c r="AB59" s="24" t="s">
        <v>394</v>
      </c>
      <c r="AC59" s="24"/>
      <c r="AD59" s="24"/>
      <c r="AE59" s="24"/>
      <c r="AF59" s="24"/>
      <c r="AG59" s="24">
        <v>1</v>
      </c>
      <c r="AH59" s="24"/>
      <c r="AI59" s="24" t="s">
        <v>395</v>
      </c>
      <c r="AJ59" s="24"/>
      <c r="AK59" s="24"/>
      <c r="AL59" s="24"/>
      <c r="AM59" s="24"/>
    </row>
    <row r="60" s="7" customFormat="1" ht="387.4" spans="1:40">
      <c r="A60" s="24">
        <v>53</v>
      </c>
      <c r="B60" s="24" t="s">
        <v>396</v>
      </c>
      <c r="C60" s="24" t="s">
        <v>397</v>
      </c>
      <c r="D60" s="24" t="s">
        <v>66</v>
      </c>
      <c r="E60" s="24" t="s">
        <v>398</v>
      </c>
      <c r="F60" s="24" t="s">
        <v>297</v>
      </c>
      <c r="G60" s="24" t="s">
        <v>399</v>
      </c>
      <c r="H60" s="24" t="s">
        <v>400</v>
      </c>
      <c r="I60" s="41" t="s">
        <v>401</v>
      </c>
      <c r="J60" s="42" t="s">
        <v>207</v>
      </c>
      <c r="K60" s="42">
        <v>1</v>
      </c>
      <c r="L60" s="42" t="s">
        <v>242</v>
      </c>
      <c r="M60" s="24" t="s">
        <v>392</v>
      </c>
      <c r="N60" s="42" t="s">
        <v>393</v>
      </c>
      <c r="O60" s="42">
        <v>613</v>
      </c>
      <c r="P60" s="42">
        <v>300</v>
      </c>
      <c r="Q60" s="42"/>
      <c r="R60" s="42">
        <f t="shared" si="5"/>
        <v>300</v>
      </c>
      <c r="S60" s="42"/>
      <c r="T60" s="42"/>
      <c r="U60" s="42">
        <v>300</v>
      </c>
      <c r="V60" s="42"/>
      <c r="W60" s="42"/>
      <c r="X60" s="42"/>
      <c r="Y60" s="42">
        <v>313</v>
      </c>
      <c r="Z60" s="42">
        <v>313</v>
      </c>
      <c r="AA60" s="68"/>
      <c r="AB60" s="24" t="s">
        <v>402</v>
      </c>
      <c r="AC60" s="24"/>
      <c r="AD60" s="24"/>
      <c r="AE60" s="24"/>
      <c r="AF60" s="24">
        <v>1</v>
      </c>
      <c r="AG60" s="24" t="s">
        <v>395</v>
      </c>
      <c r="AH60" s="24"/>
      <c r="AI60" s="24" t="s">
        <v>395</v>
      </c>
      <c r="AJ60" s="24"/>
      <c r="AK60" s="24"/>
      <c r="AL60" s="24"/>
      <c r="AM60" s="24"/>
      <c r="AN60" s="6"/>
    </row>
    <row r="61" s="7" customFormat="1" ht="232" customHeight="1" spans="1:40">
      <c r="A61" s="24">
        <v>54</v>
      </c>
      <c r="B61" s="24" t="s">
        <v>403</v>
      </c>
      <c r="C61" s="27" t="s">
        <v>404</v>
      </c>
      <c r="D61" s="24" t="s">
        <v>66</v>
      </c>
      <c r="E61" s="24" t="s">
        <v>87</v>
      </c>
      <c r="F61" s="24" t="s">
        <v>68</v>
      </c>
      <c r="G61" s="24" t="s">
        <v>88</v>
      </c>
      <c r="H61" s="24" t="s">
        <v>405</v>
      </c>
      <c r="I61" s="52" t="s">
        <v>406</v>
      </c>
      <c r="J61" s="42" t="s">
        <v>269</v>
      </c>
      <c r="K61" s="42">
        <v>300</v>
      </c>
      <c r="L61" s="42" t="s">
        <v>391</v>
      </c>
      <c r="M61" s="24" t="s">
        <v>392</v>
      </c>
      <c r="N61" s="42" t="s">
        <v>393</v>
      </c>
      <c r="O61" s="42">
        <v>30</v>
      </c>
      <c r="P61" s="42">
        <v>30</v>
      </c>
      <c r="Q61" s="42"/>
      <c r="R61" s="42">
        <v>30</v>
      </c>
      <c r="S61" s="42"/>
      <c r="T61" s="42"/>
      <c r="U61" s="42">
        <v>30</v>
      </c>
      <c r="V61" s="42"/>
      <c r="W61" s="42"/>
      <c r="X61" s="42"/>
      <c r="Y61" s="42"/>
      <c r="Z61" s="42"/>
      <c r="AA61" s="42"/>
      <c r="AB61" s="24" t="s">
        <v>407</v>
      </c>
      <c r="AC61" s="24"/>
      <c r="AD61" s="24"/>
      <c r="AE61" s="24">
        <v>1</v>
      </c>
      <c r="AF61" s="24"/>
      <c r="AG61" s="24"/>
      <c r="AH61" s="24"/>
      <c r="AI61" s="24"/>
      <c r="AJ61" s="24"/>
      <c r="AK61" s="24"/>
      <c r="AL61" s="24"/>
      <c r="AM61" s="24"/>
      <c r="AN61" s="15"/>
    </row>
    <row r="62" s="71" customFormat="1" ht="123.4" spans="1:40">
      <c r="A62" s="24">
        <v>55</v>
      </c>
      <c r="B62" s="24" t="s">
        <v>408</v>
      </c>
      <c r="C62" s="30" t="s">
        <v>409</v>
      </c>
      <c r="D62" s="24" t="s">
        <v>66</v>
      </c>
      <c r="E62" s="24" t="s">
        <v>218</v>
      </c>
      <c r="F62" s="24" t="s">
        <v>68</v>
      </c>
      <c r="G62" s="29" t="s">
        <v>161</v>
      </c>
      <c r="H62" s="24" t="s">
        <v>175</v>
      </c>
      <c r="I62" s="50" t="s">
        <v>410</v>
      </c>
      <c r="J62" s="24" t="s">
        <v>411</v>
      </c>
      <c r="K62" s="24">
        <v>9191</v>
      </c>
      <c r="L62" s="42" t="s">
        <v>223</v>
      </c>
      <c r="M62" s="27" t="s">
        <v>392</v>
      </c>
      <c r="N62" s="27" t="s">
        <v>393</v>
      </c>
      <c r="O62" s="49">
        <v>380</v>
      </c>
      <c r="P62" s="42">
        <v>380</v>
      </c>
      <c r="Q62" s="49"/>
      <c r="R62" s="42">
        <v>380</v>
      </c>
      <c r="S62" s="54">
        <v>380</v>
      </c>
      <c r="T62" s="63"/>
      <c r="U62" s="42"/>
      <c r="V62" s="42"/>
      <c r="W62" s="42"/>
      <c r="X62" s="42"/>
      <c r="Y62" s="69"/>
      <c r="Z62" s="51"/>
      <c r="AA62" s="69"/>
      <c r="AB62" s="29" t="s">
        <v>226</v>
      </c>
      <c r="AC62" s="24"/>
      <c r="AD62" s="24"/>
      <c r="AE62" s="24"/>
      <c r="AF62" s="24"/>
      <c r="AG62" s="24">
        <v>1</v>
      </c>
      <c r="AH62" s="24"/>
      <c r="AI62" s="24"/>
      <c r="AJ62" s="24"/>
      <c r="AK62" s="24"/>
      <c r="AL62" s="24"/>
      <c r="AM62" s="29"/>
      <c r="AN62" s="10"/>
    </row>
    <row r="63" s="7" customFormat="1" ht="123.4" spans="1:40">
      <c r="A63" s="24">
        <v>56</v>
      </c>
      <c r="B63" s="24" t="s">
        <v>412</v>
      </c>
      <c r="C63" s="30" t="s">
        <v>413</v>
      </c>
      <c r="D63" s="24" t="s">
        <v>66</v>
      </c>
      <c r="E63" s="24" t="s">
        <v>218</v>
      </c>
      <c r="F63" s="24" t="s">
        <v>68</v>
      </c>
      <c r="G63" s="29" t="s">
        <v>161</v>
      </c>
      <c r="H63" s="24" t="s">
        <v>175</v>
      </c>
      <c r="I63" s="50" t="s">
        <v>414</v>
      </c>
      <c r="J63" s="24" t="s">
        <v>411</v>
      </c>
      <c r="K63" s="24">
        <v>9008</v>
      </c>
      <c r="L63" s="42" t="s">
        <v>223</v>
      </c>
      <c r="M63" s="27" t="s">
        <v>392</v>
      </c>
      <c r="N63" s="27" t="s">
        <v>393</v>
      </c>
      <c r="O63" s="49">
        <v>380</v>
      </c>
      <c r="P63" s="42">
        <v>380</v>
      </c>
      <c r="Q63" s="49"/>
      <c r="R63" s="42">
        <v>380</v>
      </c>
      <c r="S63" s="54">
        <v>380</v>
      </c>
      <c r="T63" s="63"/>
      <c r="U63" s="42"/>
      <c r="V63" s="42"/>
      <c r="W63" s="42"/>
      <c r="X63" s="42"/>
      <c r="Y63" s="69"/>
      <c r="Z63" s="51"/>
      <c r="AA63" s="69"/>
      <c r="AB63" s="29" t="s">
        <v>226</v>
      </c>
      <c r="AC63" s="24"/>
      <c r="AD63" s="24"/>
      <c r="AE63" s="24"/>
      <c r="AF63" s="24"/>
      <c r="AG63" s="24">
        <v>1</v>
      </c>
      <c r="AH63" s="24"/>
      <c r="AI63" s="24"/>
      <c r="AJ63" s="24"/>
      <c r="AK63" s="24"/>
      <c r="AL63" s="24"/>
      <c r="AM63" s="29"/>
      <c r="AN63" s="10"/>
    </row>
    <row r="64" s="7" customFormat="1" ht="123.4" spans="1:40">
      <c r="A64" s="24">
        <v>57</v>
      </c>
      <c r="B64" s="24" t="s">
        <v>415</v>
      </c>
      <c r="C64" s="30" t="s">
        <v>416</v>
      </c>
      <c r="D64" s="24" t="s">
        <v>66</v>
      </c>
      <c r="E64" s="24" t="s">
        <v>218</v>
      </c>
      <c r="F64" s="24" t="s">
        <v>68</v>
      </c>
      <c r="G64" s="29" t="s">
        <v>161</v>
      </c>
      <c r="H64" s="24" t="s">
        <v>417</v>
      </c>
      <c r="I64" s="50" t="s">
        <v>418</v>
      </c>
      <c r="J64" s="24" t="s">
        <v>99</v>
      </c>
      <c r="K64" s="24">
        <v>3.74</v>
      </c>
      <c r="L64" s="42" t="s">
        <v>223</v>
      </c>
      <c r="M64" s="27" t="s">
        <v>392</v>
      </c>
      <c r="N64" s="27" t="s">
        <v>393</v>
      </c>
      <c r="O64" s="49">
        <v>360</v>
      </c>
      <c r="P64" s="42">
        <v>360</v>
      </c>
      <c r="Q64" s="49"/>
      <c r="R64" s="42">
        <v>360</v>
      </c>
      <c r="S64" s="54">
        <v>360</v>
      </c>
      <c r="T64" s="63"/>
      <c r="U64" s="42"/>
      <c r="V64" s="42"/>
      <c r="W64" s="42"/>
      <c r="X64" s="42"/>
      <c r="Y64" s="69"/>
      <c r="Z64" s="51"/>
      <c r="AA64" s="69"/>
      <c r="AB64" s="29" t="s">
        <v>226</v>
      </c>
      <c r="AC64" s="24"/>
      <c r="AD64" s="24"/>
      <c r="AE64" s="24"/>
      <c r="AF64" s="24">
        <v>1</v>
      </c>
      <c r="AG64" s="24"/>
      <c r="AH64" s="24"/>
      <c r="AI64" s="24"/>
      <c r="AJ64" s="24"/>
      <c r="AK64" s="24"/>
      <c r="AL64" s="24"/>
      <c r="AM64" s="29"/>
      <c r="AN64" s="10"/>
    </row>
    <row r="65" s="7" customFormat="1" ht="141" spans="1:40">
      <c r="A65" s="24">
        <v>58</v>
      </c>
      <c r="B65" s="24" t="s">
        <v>419</v>
      </c>
      <c r="C65" s="27" t="s">
        <v>420</v>
      </c>
      <c r="D65" s="24" t="s">
        <v>18</v>
      </c>
      <c r="E65" s="24" t="s">
        <v>421</v>
      </c>
      <c r="F65" s="24" t="s">
        <v>68</v>
      </c>
      <c r="G65" s="24" t="s">
        <v>88</v>
      </c>
      <c r="H65" s="24" t="s">
        <v>422</v>
      </c>
      <c r="I65" s="50" t="s">
        <v>423</v>
      </c>
      <c r="J65" s="42" t="s">
        <v>111</v>
      </c>
      <c r="K65" s="42">
        <v>10872</v>
      </c>
      <c r="L65" s="24" t="s">
        <v>112</v>
      </c>
      <c r="M65" s="27" t="s">
        <v>424</v>
      </c>
      <c r="N65" s="43" t="s">
        <v>425</v>
      </c>
      <c r="O65" s="42">
        <v>60</v>
      </c>
      <c r="P65" s="42">
        <v>60</v>
      </c>
      <c r="Q65" s="42"/>
      <c r="R65" s="42">
        <f>S65+T65+U65+V65+W65</f>
        <v>60</v>
      </c>
      <c r="S65" s="42">
        <v>60</v>
      </c>
      <c r="T65" s="42"/>
      <c r="U65" s="42"/>
      <c r="V65" s="42"/>
      <c r="W65" s="42"/>
      <c r="X65" s="42"/>
      <c r="Y65" s="42"/>
      <c r="Z65" s="42"/>
      <c r="AA65" s="42"/>
      <c r="AB65" s="29" t="s">
        <v>426</v>
      </c>
      <c r="AC65" s="24"/>
      <c r="AD65" s="24"/>
      <c r="AE65" s="24"/>
      <c r="AF65" s="24"/>
      <c r="AG65" s="24"/>
      <c r="AH65" s="24">
        <v>1</v>
      </c>
      <c r="AI65" s="24"/>
      <c r="AJ65" s="24"/>
      <c r="AK65" s="24"/>
      <c r="AL65" s="24"/>
      <c r="AM65" s="24"/>
      <c r="AN65" s="6"/>
    </row>
    <row r="66" s="7" customFormat="1" ht="123.4" spans="1:39">
      <c r="A66" s="24">
        <v>59</v>
      </c>
      <c r="B66" s="24" t="s">
        <v>427</v>
      </c>
      <c r="C66" s="27" t="s">
        <v>428</v>
      </c>
      <c r="D66" s="24" t="s">
        <v>13</v>
      </c>
      <c r="E66" s="24" t="s">
        <v>107</v>
      </c>
      <c r="F66" s="24" t="s">
        <v>68</v>
      </c>
      <c r="G66" s="24" t="s">
        <v>88</v>
      </c>
      <c r="H66" s="24" t="s">
        <v>429</v>
      </c>
      <c r="I66" s="50" t="s">
        <v>430</v>
      </c>
      <c r="J66" s="24" t="s">
        <v>111</v>
      </c>
      <c r="K66" s="24">
        <v>128</v>
      </c>
      <c r="L66" s="24" t="s">
        <v>112</v>
      </c>
      <c r="M66" s="24" t="s">
        <v>431</v>
      </c>
      <c r="N66" s="42" t="s">
        <v>432</v>
      </c>
      <c r="O66" s="49">
        <f>P66</f>
        <v>320</v>
      </c>
      <c r="P66" s="42">
        <v>320</v>
      </c>
      <c r="Q66" s="42"/>
      <c r="R66" s="42">
        <f>S66+T66+U66+V66+W66</f>
        <v>320</v>
      </c>
      <c r="S66" s="42">
        <v>320</v>
      </c>
      <c r="T66" s="42"/>
      <c r="U66" s="42"/>
      <c r="V66" s="42"/>
      <c r="W66" s="42"/>
      <c r="X66" s="42"/>
      <c r="Y66" s="42"/>
      <c r="Z66" s="42"/>
      <c r="AA66" s="42"/>
      <c r="AB66" s="29" t="s">
        <v>433</v>
      </c>
      <c r="AC66" s="24"/>
      <c r="AD66" s="24"/>
      <c r="AE66" s="24"/>
      <c r="AF66" s="24">
        <v>1</v>
      </c>
      <c r="AG66" s="24"/>
      <c r="AH66" s="24"/>
      <c r="AI66" s="24"/>
      <c r="AJ66" s="24"/>
      <c r="AK66" s="24"/>
      <c r="AL66" s="24"/>
      <c r="AM66" s="24"/>
    </row>
    <row r="67" s="7" customFormat="1" ht="158.65" spans="1:39">
      <c r="A67" s="24">
        <v>60</v>
      </c>
      <c r="B67" s="24" t="s">
        <v>434</v>
      </c>
      <c r="C67" s="24" t="s">
        <v>435</v>
      </c>
      <c r="D67" s="24" t="s">
        <v>66</v>
      </c>
      <c r="E67" s="24" t="s">
        <v>66</v>
      </c>
      <c r="F67" s="24" t="s">
        <v>68</v>
      </c>
      <c r="G67" s="24" t="s">
        <v>88</v>
      </c>
      <c r="H67" s="24" t="s">
        <v>175</v>
      </c>
      <c r="I67" s="29" t="s">
        <v>436</v>
      </c>
      <c r="J67" s="24" t="s">
        <v>72</v>
      </c>
      <c r="K67" s="73">
        <v>1124.2</v>
      </c>
      <c r="L67" s="24" t="s">
        <v>112</v>
      </c>
      <c r="M67" s="24" t="s">
        <v>177</v>
      </c>
      <c r="N67" s="42" t="s">
        <v>178</v>
      </c>
      <c r="O67" s="42">
        <v>300</v>
      </c>
      <c r="P67" s="42">
        <v>300</v>
      </c>
      <c r="Q67" s="42"/>
      <c r="R67" s="42">
        <f>S67+T67+U67+V67+W67</f>
        <v>300</v>
      </c>
      <c r="S67" s="42">
        <v>300</v>
      </c>
      <c r="T67" s="42"/>
      <c r="U67" s="42"/>
      <c r="V67" s="42"/>
      <c r="W67" s="42"/>
      <c r="X67" s="42"/>
      <c r="Y67" s="42"/>
      <c r="Z67" s="42"/>
      <c r="AA67" s="42"/>
      <c r="AB67" s="29" t="s">
        <v>437</v>
      </c>
      <c r="AC67" s="24"/>
      <c r="AD67" s="24"/>
      <c r="AE67" s="24">
        <v>1</v>
      </c>
      <c r="AF67" s="24"/>
      <c r="AG67" s="24"/>
      <c r="AH67" s="24"/>
      <c r="AI67" s="24"/>
      <c r="AJ67" s="24"/>
      <c r="AK67" s="24"/>
      <c r="AL67" s="24"/>
      <c r="AM67" s="24"/>
    </row>
    <row r="68" s="7" customFormat="1" ht="158.65" spans="1:40">
      <c r="A68" s="24">
        <v>61</v>
      </c>
      <c r="B68" s="24" t="s">
        <v>438</v>
      </c>
      <c r="C68" s="27" t="s">
        <v>439</v>
      </c>
      <c r="D68" s="27" t="s">
        <v>66</v>
      </c>
      <c r="E68" s="27" t="s">
        <v>66</v>
      </c>
      <c r="F68" s="27" t="s">
        <v>68</v>
      </c>
      <c r="G68" s="24" t="s">
        <v>88</v>
      </c>
      <c r="H68" s="27" t="s">
        <v>440</v>
      </c>
      <c r="I68" s="30" t="s">
        <v>441</v>
      </c>
      <c r="J68" s="45" t="s">
        <v>72</v>
      </c>
      <c r="K68" s="54">
        <v>2641.97</v>
      </c>
      <c r="L68" s="24" t="s">
        <v>112</v>
      </c>
      <c r="M68" s="42" t="s">
        <v>113</v>
      </c>
      <c r="N68" s="27" t="s">
        <v>442</v>
      </c>
      <c r="O68" s="49">
        <f>P68</f>
        <v>650</v>
      </c>
      <c r="P68" s="45">
        <v>650</v>
      </c>
      <c r="Q68" s="45">
        <v>0</v>
      </c>
      <c r="R68" s="42">
        <f>P68</f>
        <v>650</v>
      </c>
      <c r="S68" s="42">
        <f>P68</f>
        <v>650</v>
      </c>
      <c r="T68" s="42">
        <v>0</v>
      </c>
      <c r="U68" s="42">
        <v>0</v>
      </c>
      <c r="V68" s="42">
        <v>0</v>
      </c>
      <c r="W68" s="42">
        <v>0</v>
      </c>
      <c r="X68" s="42">
        <v>0</v>
      </c>
      <c r="Y68" s="42">
        <v>0</v>
      </c>
      <c r="Z68" s="42">
        <v>0</v>
      </c>
      <c r="AA68" s="42">
        <v>0</v>
      </c>
      <c r="AB68" s="30" t="s">
        <v>443</v>
      </c>
      <c r="AC68" s="27"/>
      <c r="AD68" s="27"/>
      <c r="AE68" s="27"/>
      <c r="AF68" s="45">
        <v>1</v>
      </c>
      <c r="AG68" s="27"/>
      <c r="AH68" s="27"/>
      <c r="AI68" s="27"/>
      <c r="AJ68" s="27"/>
      <c r="AK68" s="27"/>
      <c r="AL68" s="27"/>
      <c r="AM68" s="27"/>
      <c r="AN68" s="5"/>
    </row>
    <row r="69" s="70" customFormat="1" ht="158.65" spans="1:40">
      <c r="A69" s="24">
        <v>62</v>
      </c>
      <c r="B69" s="24" t="s">
        <v>444</v>
      </c>
      <c r="C69" s="27" t="s">
        <v>445</v>
      </c>
      <c r="D69" s="27" t="s">
        <v>66</v>
      </c>
      <c r="E69" s="27" t="s">
        <v>66</v>
      </c>
      <c r="F69" s="27" t="s">
        <v>68</v>
      </c>
      <c r="G69" s="24" t="s">
        <v>88</v>
      </c>
      <c r="H69" s="27" t="s">
        <v>446</v>
      </c>
      <c r="I69" s="30" t="s">
        <v>447</v>
      </c>
      <c r="J69" s="45" t="s">
        <v>72</v>
      </c>
      <c r="K69" s="42">
        <v>2300</v>
      </c>
      <c r="L69" s="24" t="s">
        <v>112</v>
      </c>
      <c r="M69" s="42" t="s">
        <v>101</v>
      </c>
      <c r="N69" s="27" t="s">
        <v>102</v>
      </c>
      <c r="O69" s="49">
        <f>P69</f>
        <v>300</v>
      </c>
      <c r="P69" s="45">
        <v>300</v>
      </c>
      <c r="Q69" s="45">
        <v>0</v>
      </c>
      <c r="R69" s="42">
        <f>P69</f>
        <v>300</v>
      </c>
      <c r="S69" s="42">
        <f>P69</f>
        <v>300</v>
      </c>
      <c r="T69" s="42">
        <v>0</v>
      </c>
      <c r="U69" s="42">
        <v>0</v>
      </c>
      <c r="V69" s="42">
        <v>0</v>
      </c>
      <c r="W69" s="42">
        <v>0</v>
      </c>
      <c r="X69" s="42">
        <v>0</v>
      </c>
      <c r="Y69" s="42">
        <v>0</v>
      </c>
      <c r="Z69" s="42">
        <v>0</v>
      </c>
      <c r="AA69" s="42">
        <v>0</v>
      </c>
      <c r="AB69" s="30" t="s">
        <v>448</v>
      </c>
      <c r="AC69" s="27"/>
      <c r="AD69" s="27"/>
      <c r="AE69" s="45">
        <v>1</v>
      </c>
      <c r="AF69" s="27"/>
      <c r="AG69" s="27"/>
      <c r="AH69" s="27"/>
      <c r="AI69" s="27"/>
      <c r="AJ69" s="27"/>
      <c r="AK69" s="27"/>
      <c r="AL69" s="27"/>
      <c r="AM69" s="116" t="s">
        <v>449</v>
      </c>
      <c r="AN69" s="5"/>
    </row>
    <row r="70" s="7" customFormat="1" ht="141" spans="1:39">
      <c r="A70" s="24">
        <v>63</v>
      </c>
      <c r="B70" s="24" t="s">
        <v>450</v>
      </c>
      <c r="C70" s="24" t="s">
        <v>451</v>
      </c>
      <c r="D70" s="24" t="s">
        <v>15</v>
      </c>
      <c r="E70" s="24" t="s">
        <v>452</v>
      </c>
      <c r="F70" s="24" t="s">
        <v>68</v>
      </c>
      <c r="G70" s="24" t="s">
        <v>88</v>
      </c>
      <c r="H70" s="24" t="s">
        <v>20</v>
      </c>
      <c r="I70" s="41" t="s">
        <v>453</v>
      </c>
      <c r="J70" s="24" t="s">
        <v>353</v>
      </c>
      <c r="K70" s="24">
        <v>6500</v>
      </c>
      <c r="L70" s="42" t="s">
        <v>73</v>
      </c>
      <c r="M70" s="42" t="s">
        <v>454</v>
      </c>
      <c r="N70" s="42" t="s">
        <v>455</v>
      </c>
      <c r="O70" s="42">
        <v>1950</v>
      </c>
      <c r="P70" s="42">
        <v>1950</v>
      </c>
      <c r="Q70" s="42"/>
      <c r="R70" s="42">
        <f>S70+T70+U70+V70+W70</f>
        <v>1950</v>
      </c>
      <c r="S70" s="42">
        <v>1950</v>
      </c>
      <c r="T70" s="42"/>
      <c r="U70" s="42"/>
      <c r="V70" s="42"/>
      <c r="W70" s="42"/>
      <c r="X70" s="42"/>
      <c r="Y70" s="42"/>
      <c r="Z70" s="42"/>
      <c r="AA70" s="42"/>
      <c r="AB70" s="24" t="s">
        <v>456</v>
      </c>
      <c r="AC70" s="24"/>
      <c r="AD70" s="24"/>
      <c r="AE70" s="24"/>
      <c r="AF70" s="24"/>
      <c r="AG70" s="24"/>
      <c r="AH70" s="24">
        <v>1</v>
      </c>
      <c r="AI70" s="24"/>
      <c r="AJ70" s="24"/>
      <c r="AK70" s="24"/>
      <c r="AL70" s="24"/>
      <c r="AM70" s="24"/>
    </row>
    <row r="71" s="72" customFormat="1" ht="88.15" spans="1:40">
      <c r="A71" s="24">
        <v>64</v>
      </c>
      <c r="B71" s="24" t="s">
        <v>457</v>
      </c>
      <c r="C71" s="27" t="s">
        <v>458</v>
      </c>
      <c r="D71" s="24" t="s">
        <v>12</v>
      </c>
      <c r="E71" s="24" t="s">
        <v>351</v>
      </c>
      <c r="F71" s="27" t="s">
        <v>68</v>
      </c>
      <c r="G71" s="24" t="s">
        <v>88</v>
      </c>
      <c r="H71" s="24" t="s">
        <v>20</v>
      </c>
      <c r="I71" s="52" t="s">
        <v>459</v>
      </c>
      <c r="J71" s="24" t="s">
        <v>353</v>
      </c>
      <c r="K71" s="24">
        <v>1476</v>
      </c>
      <c r="L71" s="42" t="s">
        <v>73</v>
      </c>
      <c r="M71" s="42" t="s">
        <v>460</v>
      </c>
      <c r="N71" s="42" t="s">
        <v>461</v>
      </c>
      <c r="O71" s="45">
        <v>3041.28</v>
      </c>
      <c r="P71" s="45">
        <v>3041.28</v>
      </c>
      <c r="Q71" s="42"/>
      <c r="R71" s="42">
        <f>S71+T71+U71+V71+W71</f>
        <v>3041.28</v>
      </c>
      <c r="S71" s="45">
        <v>3041.28</v>
      </c>
      <c r="T71" s="42"/>
      <c r="U71" s="42"/>
      <c r="V71" s="42"/>
      <c r="W71" s="42"/>
      <c r="X71" s="42"/>
      <c r="Y71" s="42"/>
      <c r="Z71" s="42"/>
      <c r="AA71" s="42"/>
      <c r="AB71" s="24" t="s">
        <v>462</v>
      </c>
      <c r="AC71" s="24"/>
      <c r="AD71" s="24"/>
      <c r="AE71" s="24"/>
      <c r="AF71" s="24">
        <v>1</v>
      </c>
      <c r="AG71" s="24"/>
      <c r="AH71" s="24"/>
      <c r="AI71" s="24"/>
      <c r="AJ71" s="24"/>
      <c r="AK71" s="24"/>
      <c r="AL71" s="24"/>
      <c r="AM71" s="24"/>
      <c r="AN71" s="7"/>
    </row>
    <row r="72" s="5" customFormat="1" ht="88.15" spans="1:40">
      <c r="A72" s="24">
        <v>65</v>
      </c>
      <c r="B72" s="24" t="s">
        <v>463</v>
      </c>
      <c r="C72" s="26" t="s">
        <v>464</v>
      </c>
      <c r="D72" s="24" t="s">
        <v>66</v>
      </c>
      <c r="E72" s="24" t="s">
        <v>465</v>
      </c>
      <c r="F72" s="24" t="s">
        <v>68</v>
      </c>
      <c r="G72" s="24" t="s">
        <v>88</v>
      </c>
      <c r="H72" s="24" t="s">
        <v>20</v>
      </c>
      <c r="I72" s="26" t="s">
        <v>466</v>
      </c>
      <c r="J72" s="24" t="s">
        <v>467</v>
      </c>
      <c r="K72" s="24">
        <v>2.2</v>
      </c>
      <c r="L72" s="42" t="s">
        <v>73</v>
      </c>
      <c r="M72" s="42" t="s">
        <v>468</v>
      </c>
      <c r="N72" s="42" t="s">
        <v>469</v>
      </c>
      <c r="O72" s="42">
        <v>4600</v>
      </c>
      <c r="P72" s="42">
        <v>4600</v>
      </c>
      <c r="Q72" s="42"/>
      <c r="R72" s="42">
        <f>S72+T72+U72+V72+W72</f>
        <v>4600</v>
      </c>
      <c r="S72" s="42">
        <v>4600</v>
      </c>
      <c r="T72" s="42"/>
      <c r="U72" s="42"/>
      <c r="V72" s="42"/>
      <c r="W72" s="42"/>
      <c r="X72" s="42"/>
      <c r="Y72" s="42"/>
      <c r="Z72" s="42"/>
      <c r="AA72" s="42"/>
      <c r="AB72" s="24" t="s">
        <v>470</v>
      </c>
      <c r="AC72" s="24"/>
      <c r="AD72" s="24"/>
      <c r="AE72" s="24"/>
      <c r="AF72" s="24"/>
      <c r="AG72" s="24"/>
      <c r="AH72" s="24"/>
      <c r="AI72" s="24"/>
      <c r="AJ72" s="24"/>
      <c r="AK72" s="24"/>
      <c r="AL72" s="24">
        <v>1</v>
      </c>
      <c r="AM72" s="24"/>
      <c r="AN72" s="7"/>
    </row>
    <row r="73" ht="88.15" spans="1:40">
      <c r="A73" s="24">
        <v>66</v>
      </c>
      <c r="B73" s="24" t="s">
        <v>471</v>
      </c>
      <c r="C73" s="27" t="s">
        <v>472</v>
      </c>
      <c r="D73" s="24" t="s">
        <v>17</v>
      </c>
      <c r="E73" s="24" t="s">
        <v>17</v>
      </c>
      <c r="F73" s="24" t="s">
        <v>68</v>
      </c>
      <c r="G73" s="24" t="s">
        <v>88</v>
      </c>
      <c r="H73" s="24" t="s">
        <v>20</v>
      </c>
      <c r="I73" s="52" t="s">
        <v>473</v>
      </c>
      <c r="J73" s="24"/>
      <c r="K73" s="24"/>
      <c r="L73" s="42" t="s">
        <v>73</v>
      </c>
      <c r="M73" s="42" t="s">
        <v>468</v>
      </c>
      <c r="N73" s="42" t="s">
        <v>469</v>
      </c>
      <c r="O73" s="42">
        <v>283</v>
      </c>
      <c r="P73" s="42">
        <v>283</v>
      </c>
      <c r="Q73" s="42"/>
      <c r="R73" s="42">
        <f>S73+T73+U73+V73+W73</f>
        <v>283</v>
      </c>
      <c r="S73" s="42">
        <v>150</v>
      </c>
      <c r="T73" s="42"/>
      <c r="U73" s="42"/>
      <c r="V73" s="42"/>
      <c r="W73" s="42">
        <v>133</v>
      </c>
      <c r="X73" s="42"/>
      <c r="Y73" s="42"/>
      <c r="Z73" s="42"/>
      <c r="AA73" s="42"/>
      <c r="AB73" s="24" t="s">
        <v>474</v>
      </c>
      <c r="AC73" s="24"/>
      <c r="AD73" s="24"/>
      <c r="AE73" s="24"/>
      <c r="AF73" s="24"/>
      <c r="AG73" s="24"/>
      <c r="AH73" s="24"/>
      <c r="AI73" s="24"/>
      <c r="AJ73" s="24"/>
      <c r="AK73" s="24"/>
      <c r="AL73" s="24">
        <v>1</v>
      </c>
      <c r="AM73" s="24"/>
      <c r="AN73" s="7"/>
    </row>
  </sheetData>
  <autoFilter xmlns:etc="http://www.wps.cn/officeDocument/2017/etCustomData" ref="A7:AN73" etc:filterBottomFollowUsedRange="0">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showZeros="0" view="pageBreakPreview" zoomScale="70" zoomScaleNormal="70" workbookViewId="0">
      <selection activeCell="M6" sqref="M6"/>
    </sheetView>
  </sheetViews>
  <sheetFormatPr defaultColWidth="8.89380530973451" defaultRowHeight="13.5"/>
  <cols>
    <col min="1" max="1" width="10.7699115044248" style="86" customWidth="1"/>
    <col min="2" max="2" width="8.76991150442478" style="86" customWidth="1"/>
    <col min="3" max="3" width="17.6725663716814" style="86" customWidth="1"/>
    <col min="4" max="4" width="8.76991150442478" style="87" customWidth="1"/>
    <col min="5" max="5" width="15.8938053097345" style="88" customWidth="1"/>
    <col min="6" max="6" width="11.070796460177" style="89" customWidth="1"/>
    <col min="7" max="7" width="8.76991150442478" style="87" customWidth="1"/>
    <col min="8" max="8" width="12.6725663716814" style="88" customWidth="1"/>
    <col min="9" max="9" width="8.76991150442478" style="89" customWidth="1"/>
    <col min="10" max="10" width="8.76991150442478" style="87" customWidth="1"/>
    <col min="11" max="11" width="15.1769911504425" style="88" customWidth="1"/>
    <col min="12" max="12" width="8.76991150442478" style="89" customWidth="1"/>
    <col min="13" max="13" width="8.76991150442478" style="87" customWidth="1"/>
    <col min="14" max="14" width="8.76991150442478" style="88" customWidth="1"/>
    <col min="15" max="15" width="8.76991150442478" style="89" customWidth="1"/>
    <col min="16" max="16" width="8.76991150442478" style="87" customWidth="1"/>
    <col min="17" max="17" width="17.8672566371681" style="88" customWidth="1"/>
    <col min="18" max="18" width="8.76991150442478" style="89" customWidth="1"/>
    <col min="19" max="19" width="8.76991150442478" style="87" customWidth="1"/>
    <col min="20" max="20" width="8.76991150442478" style="88" customWidth="1"/>
    <col min="21" max="21" width="8.76991150442478" style="89" customWidth="1"/>
    <col min="22" max="22" width="8.76991150442478" style="87" customWidth="1"/>
    <col min="23" max="23" width="8.76991150442478" style="88" customWidth="1"/>
    <col min="24" max="24" width="8.76991150442478" style="89" customWidth="1"/>
    <col min="25" max="25" width="8.76991150442478" style="87" customWidth="1"/>
    <col min="26" max="26" width="8.76991150442478" style="88" customWidth="1"/>
    <col min="27" max="27" width="8.76991150442478" style="89" customWidth="1"/>
    <col min="28" max="28" width="8.89380530973451" style="86"/>
    <col min="29" max="29" width="12.6371681415929" style="86"/>
    <col min="30" max="16384" width="8.89380530973451" style="86"/>
  </cols>
  <sheetData>
    <row r="1" s="1" customFormat="1" ht="40" customHeight="1" spans="1:29">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2" s="82" customFormat="1" ht="20" customHeight="1" spans="1:29">
      <c r="A2" s="82" t="s">
        <v>1</v>
      </c>
      <c r="D2" s="91"/>
      <c r="E2" s="91"/>
      <c r="F2" s="92"/>
      <c r="H2" s="93"/>
      <c r="I2" s="106"/>
      <c r="K2" s="91"/>
      <c r="L2" s="92"/>
      <c r="N2" s="91"/>
      <c r="O2" s="92"/>
      <c r="Q2" s="91"/>
      <c r="R2" s="92"/>
      <c r="T2" s="91"/>
      <c r="U2" s="92"/>
      <c r="V2" s="108"/>
      <c r="W2" s="108"/>
      <c r="X2" s="108"/>
      <c r="Y2" s="82" t="s">
        <v>2</v>
      </c>
      <c r="AC2" s="108"/>
    </row>
    <row r="3" s="83" customFormat="1" ht="70" customHeight="1" spans="1:29">
      <c r="A3" s="94" t="s">
        <v>3</v>
      </c>
      <c r="B3" s="94" t="s">
        <v>4</v>
      </c>
      <c r="C3" s="95" t="s">
        <v>5</v>
      </c>
      <c r="D3" s="94" t="s">
        <v>6</v>
      </c>
      <c r="E3" s="96"/>
      <c r="F3" s="97"/>
      <c r="G3" s="94"/>
      <c r="H3" s="96"/>
      <c r="I3" s="97"/>
      <c r="J3" s="94"/>
      <c r="K3" s="96"/>
      <c r="L3" s="97"/>
      <c r="M3" s="94"/>
      <c r="N3" s="96"/>
      <c r="O3" s="97"/>
      <c r="P3" s="94"/>
      <c r="Q3" s="96"/>
      <c r="R3" s="97"/>
      <c r="S3" s="94"/>
      <c r="T3" s="96"/>
      <c r="U3" s="97"/>
      <c r="V3" s="94"/>
      <c r="W3" s="96"/>
      <c r="X3" s="97"/>
      <c r="Y3" s="94"/>
      <c r="Z3" s="96"/>
      <c r="AA3" s="110"/>
      <c r="AB3" s="111" t="s">
        <v>7</v>
      </c>
      <c r="AC3" s="111" t="s">
        <v>8</v>
      </c>
    </row>
    <row r="4" s="83" customFormat="1" ht="80" customHeight="1" spans="1:29">
      <c r="A4" s="94"/>
      <c r="B4" s="94"/>
      <c r="C4" s="98"/>
      <c r="D4" s="94" t="s">
        <v>9</v>
      </c>
      <c r="E4" s="96" t="s">
        <v>10</v>
      </c>
      <c r="F4" s="97" t="s">
        <v>11</v>
      </c>
      <c r="G4" s="94" t="s">
        <v>12</v>
      </c>
      <c r="H4" s="96" t="s">
        <v>10</v>
      </c>
      <c r="I4" s="97" t="s">
        <v>11</v>
      </c>
      <c r="J4" s="94" t="s">
        <v>13</v>
      </c>
      <c r="K4" s="96" t="s">
        <v>10</v>
      </c>
      <c r="L4" s="97" t="s">
        <v>11</v>
      </c>
      <c r="M4" s="94" t="s">
        <v>14</v>
      </c>
      <c r="N4" s="96" t="s">
        <v>10</v>
      </c>
      <c r="O4" s="97" t="s">
        <v>11</v>
      </c>
      <c r="P4" s="94" t="s">
        <v>15</v>
      </c>
      <c r="Q4" s="96" t="s">
        <v>10</v>
      </c>
      <c r="R4" s="97" t="s">
        <v>11</v>
      </c>
      <c r="S4" s="94" t="s">
        <v>16</v>
      </c>
      <c r="T4" s="96" t="s">
        <v>10</v>
      </c>
      <c r="U4" s="97" t="s">
        <v>11</v>
      </c>
      <c r="V4" s="94" t="s">
        <v>17</v>
      </c>
      <c r="W4" s="96" t="s">
        <v>10</v>
      </c>
      <c r="X4" s="97" t="s">
        <v>11</v>
      </c>
      <c r="Y4" s="94" t="s">
        <v>18</v>
      </c>
      <c r="Z4" s="96" t="s">
        <v>10</v>
      </c>
      <c r="AA4" s="110" t="s">
        <v>11</v>
      </c>
      <c r="AB4" s="111"/>
      <c r="AC4" s="111"/>
    </row>
    <row r="5" s="84" customFormat="1" ht="45" customHeight="1" spans="1:29">
      <c r="A5" s="99" t="s">
        <v>19</v>
      </c>
      <c r="B5" s="99"/>
      <c r="C5" s="99"/>
      <c r="D5" s="100"/>
      <c r="E5" s="100"/>
      <c r="F5" s="101"/>
      <c r="G5" s="100"/>
      <c r="H5" s="100"/>
      <c r="I5" s="101"/>
      <c r="J5" s="100"/>
      <c r="K5" s="100"/>
      <c r="L5" s="101"/>
      <c r="M5" s="100"/>
      <c r="N5" s="100"/>
      <c r="O5" s="101"/>
      <c r="P5" s="100"/>
      <c r="Q5" s="100"/>
      <c r="R5" s="101"/>
      <c r="S5" s="100"/>
      <c r="T5" s="100"/>
      <c r="U5" s="101"/>
      <c r="V5" s="100"/>
      <c r="W5" s="100"/>
      <c r="X5" s="101"/>
      <c r="Y5" s="100"/>
      <c r="Z5" s="100"/>
      <c r="AA5" s="112"/>
      <c r="AB5" s="99"/>
      <c r="AC5" s="99"/>
    </row>
    <row r="6" s="85" customFormat="1" ht="160" customHeight="1" spans="1:29">
      <c r="A6" s="102" t="s">
        <v>20</v>
      </c>
      <c r="B6" s="103">
        <f>D6+G6+J6+P6+V6+Y6</f>
        <v>51</v>
      </c>
      <c r="C6" s="103">
        <f>E6+H6+K6+Q6+W6+Z6</f>
        <v>94578.52</v>
      </c>
      <c r="D6" s="102">
        <v>28</v>
      </c>
      <c r="E6" s="104">
        <f>55862.79+800</f>
        <v>56662.79</v>
      </c>
      <c r="F6" s="105">
        <f>E6/C6</f>
        <v>0.5991084444967</v>
      </c>
      <c r="G6" s="102">
        <v>2</v>
      </c>
      <c r="H6" s="104">
        <v>4403.76</v>
      </c>
      <c r="I6" s="105">
        <f>H6/C6</f>
        <v>0.0465619466238211</v>
      </c>
      <c r="J6" s="102">
        <v>18</v>
      </c>
      <c r="K6" s="104">
        <f>30918.97+300</f>
        <v>31218.97</v>
      </c>
      <c r="L6" s="105">
        <f>K6/C6</f>
        <v>0.330085203278715</v>
      </c>
      <c r="M6" s="102"/>
      <c r="N6" s="107"/>
      <c r="O6" s="105"/>
      <c r="P6" s="102">
        <v>1</v>
      </c>
      <c r="Q6" s="109">
        <v>1950</v>
      </c>
      <c r="R6" s="105">
        <f>Q6/C6</f>
        <v>0.0206177893246796</v>
      </c>
      <c r="S6" s="102"/>
      <c r="T6" s="107"/>
      <c r="U6" s="105"/>
      <c r="V6" s="102">
        <v>1</v>
      </c>
      <c r="W6" s="107">
        <v>283</v>
      </c>
      <c r="X6" s="105">
        <f>W6/C6</f>
        <v>0.00299222275840222</v>
      </c>
      <c r="Y6" s="102">
        <v>1</v>
      </c>
      <c r="Z6" s="104">
        <v>60</v>
      </c>
      <c r="AA6" s="113">
        <f>Z6/C6</f>
        <v>0.000634393517682451</v>
      </c>
      <c r="AB6" s="102">
        <v>2</v>
      </c>
      <c r="AC6" s="102">
        <v>2531.68</v>
      </c>
    </row>
    <row r="7" ht="37" customHeight="1"/>
    <row r="10" spans="3:27">
      <c r="C10" s="87"/>
      <c r="D10" s="88"/>
      <c r="E10" s="89"/>
      <c r="F10" s="87"/>
      <c r="G10" s="88"/>
      <c r="H10" s="89"/>
      <c r="I10" s="87"/>
      <c r="J10" s="88"/>
      <c r="K10" s="89"/>
      <c r="L10" s="87"/>
      <c r="M10" s="88"/>
      <c r="N10" s="89"/>
      <c r="O10" s="87"/>
      <c r="P10" s="88"/>
      <c r="Q10" s="89"/>
      <c r="R10" s="87"/>
      <c r="S10" s="88"/>
      <c r="T10" s="89"/>
      <c r="U10" s="87"/>
      <c r="V10" s="88"/>
      <c r="W10" s="89"/>
      <c r="X10" s="87"/>
      <c r="Y10" s="88"/>
      <c r="Z10" s="89"/>
      <c r="AA10" s="86"/>
    </row>
  </sheetData>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N58"/>
  <sheetViews>
    <sheetView view="pageBreakPreview" zoomScale="55" zoomScaleNormal="80" workbookViewId="0">
      <selection activeCell="I15" sqref="I15"/>
    </sheetView>
  </sheetViews>
  <sheetFormatPr defaultColWidth="9" defaultRowHeight="13.85"/>
  <cols>
    <col min="1" max="1" width="5.92920353982301" style="11" customWidth="1"/>
    <col min="2" max="2" width="9.10619469026549" style="11" customWidth="1"/>
    <col min="3" max="3" width="20.5575221238938" style="11" customWidth="1"/>
    <col min="4" max="4" width="6.12389380530973" style="11" customWidth="1"/>
    <col min="5" max="5" width="8.76991150442478" style="11" customWidth="1"/>
    <col min="6" max="6" width="9.28318584070797" style="11" customWidth="1"/>
    <col min="7" max="7" width="9.01769911504425" style="11" customWidth="1"/>
    <col min="8" max="8" width="13.4424778761062" style="11" customWidth="1"/>
    <col min="9" max="9" width="58.6371681415929" style="12" customWidth="1"/>
    <col min="10" max="10" width="8.76991150442478" style="11" customWidth="1"/>
    <col min="11" max="11" width="11.1238938053097" style="11" customWidth="1"/>
    <col min="12" max="12" width="8.76991150442478" style="11" customWidth="1"/>
    <col min="13" max="14" width="8.76991150442478" style="13" customWidth="1"/>
    <col min="15" max="15" width="17.0353982300885" style="13" customWidth="1"/>
    <col min="16" max="16" width="16.8053097345133" style="13" customWidth="1"/>
    <col min="17" max="17" width="16.6637168141593" style="13" customWidth="1"/>
    <col min="18" max="18" width="17.2654867256637" style="13" customWidth="1"/>
    <col min="19" max="19" width="13.0530973451327" style="13" customWidth="1"/>
    <col min="20" max="20" width="12.6371681415929" style="13" customWidth="1"/>
    <col min="21" max="21" width="15.4424778761062" style="13" customWidth="1"/>
    <col min="22" max="22" width="11.6637168141593" style="13" customWidth="1"/>
    <col min="23" max="24" width="10.6902654867257" style="13" customWidth="1"/>
    <col min="25" max="25" width="16.7964601769912" style="13" customWidth="1"/>
    <col min="26" max="26" width="14.7964601769912" style="13" customWidth="1"/>
    <col min="27" max="27" width="16.6637168141593" style="13" customWidth="1"/>
    <col min="28" max="28" width="29.5398230088496" style="11" customWidth="1"/>
    <col min="29" max="30" width="20.283185840708" style="11" hidden="1" customWidth="1"/>
    <col min="31" max="31" width="12.2743362831858" style="11" hidden="1" customWidth="1"/>
    <col min="32" max="38" width="10.6725663716814" style="11" hidden="1" customWidth="1"/>
    <col min="39" max="39" width="13.4424778761062" style="11" customWidth="1"/>
    <col min="40" max="16384" width="9" style="15"/>
  </cols>
  <sheetData>
    <row r="1" s="1" customFormat="1" ht="53" customHeight="1" spans="1:39">
      <c r="A1" s="16" t="s">
        <v>475</v>
      </c>
      <c r="B1" s="16"/>
      <c r="C1" s="16"/>
      <c r="D1" s="16"/>
      <c r="E1" s="16"/>
      <c r="F1" s="16"/>
      <c r="G1" s="16"/>
      <c r="H1" s="16"/>
      <c r="I1" s="32"/>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2" customFormat="1" ht="21" customHeight="1" spans="1:24">
      <c r="A2" s="2" t="s">
        <v>22</v>
      </c>
      <c r="H2" s="17"/>
      <c r="I2" s="33"/>
      <c r="J2" s="17"/>
      <c r="O2" s="17"/>
      <c r="P2" s="17"/>
      <c r="Q2" s="17"/>
      <c r="R2" s="17"/>
      <c r="S2" s="17"/>
      <c r="T2" s="17"/>
      <c r="U2" s="17"/>
      <c r="V2" s="17"/>
      <c r="W2" s="17"/>
      <c r="X2" s="17"/>
    </row>
    <row r="3" s="3" customFormat="1" ht="30" customHeight="1" spans="1:39">
      <c r="A3" s="18" t="s">
        <v>23</v>
      </c>
      <c r="B3" s="18" t="s">
        <v>24</v>
      </c>
      <c r="C3" s="18" t="s">
        <v>25</v>
      </c>
      <c r="D3" s="19" t="s">
        <v>6</v>
      </c>
      <c r="E3" s="19" t="s">
        <v>26</v>
      </c>
      <c r="F3" s="18" t="s">
        <v>27</v>
      </c>
      <c r="G3" s="18" t="s">
        <v>28</v>
      </c>
      <c r="H3" s="18" t="s">
        <v>29</v>
      </c>
      <c r="I3" s="18" t="s">
        <v>30</v>
      </c>
      <c r="J3" s="18" t="s">
        <v>31</v>
      </c>
      <c r="K3" s="19" t="s">
        <v>32</v>
      </c>
      <c r="L3" s="19" t="s">
        <v>33</v>
      </c>
      <c r="M3" s="34" t="s">
        <v>34</v>
      </c>
      <c r="N3" s="34" t="s">
        <v>35</v>
      </c>
      <c r="O3" s="35" t="s">
        <v>36</v>
      </c>
      <c r="P3" s="35"/>
      <c r="Q3" s="35"/>
      <c r="R3" s="35"/>
      <c r="S3" s="35"/>
      <c r="T3" s="35"/>
      <c r="U3" s="35"/>
      <c r="V3" s="35"/>
      <c r="W3" s="35"/>
      <c r="X3" s="35"/>
      <c r="Y3" s="35"/>
      <c r="Z3" s="35"/>
      <c r="AA3" s="35"/>
      <c r="AB3" s="18" t="s">
        <v>37</v>
      </c>
      <c r="AC3" s="18" t="s">
        <v>38</v>
      </c>
      <c r="AD3" s="18" t="s">
        <v>39</v>
      </c>
      <c r="AE3" s="19" t="s">
        <v>40</v>
      </c>
      <c r="AF3" s="19" t="s">
        <v>41</v>
      </c>
      <c r="AG3" s="19" t="s">
        <v>42</v>
      </c>
      <c r="AH3" s="19" t="s">
        <v>43</v>
      </c>
      <c r="AI3" s="19" t="s">
        <v>44</v>
      </c>
      <c r="AJ3" s="19" t="s">
        <v>45</v>
      </c>
      <c r="AK3" s="19" t="s">
        <v>46</v>
      </c>
      <c r="AL3" s="19" t="s">
        <v>47</v>
      </c>
      <c r="AM3" s="18" t="s">
        <v>48</v>
      </c>
    </row>
    <row r="4" s="3" customFormat="1" ht="38" customHeight="1" spans="1:39">
      <c r="A4" s="18"/>
      <c r="B4" s="18"/>
      <c r="C4" s="18"/>
      <c r="D4" s="20"/>
      <c r="E4" s="20"/>
      <c r="F4" s="18"/>
      <c r="G4" s="18"/>
      <c r="H4" s="18"/>
      <c r="I4" s="18"/>
      <c r="J4" s="18"/>
      <c r="K4" s="20"/>
      <c r="L4" s="20"/>
      <c r="M4" s="36"/>
      <c r="N4" s="36"/>
      <c r="O4" s="35" t="s">
        <v>49</v>
      </c>
      <c r="P4" s="35" t="s">
        <v>50</v>
      </c>
      <c r="Q4" s="35"/>
      <c r="R4" s="35"/>
      <c r="S4" s="35"/>
      <c r="T4" s="35"/>
      <c r="U4" s="35"/>
      <c r="V4" s="35"/>
      <c r="W4" s="35"/>
      <c r="X4" s="35" t="s">
        <v>51</v>
      </c>
      <c r="Y4" s="35" t="s">
        <v>52</v>
      </c>
      <c r="Z4" s="35"/>
      <c r="AA4" s="35"/>
      <c r="AB4" s="18"/>
      <c r="AC4" s="18"/>
      <c r="AD4" s="18"/>
      <c r="AE4" s="20"/>
      <c r="AF4" s="20"/>
      <c r="AG4" s="20"/>
      <c r="AH4" s="20"/>
      <c r="AI4" s="20"/>
      <c r="AJ4" s="20"/>
      <c r="AK4" s="20"/>
      <c r="AL4" s="20"/>
      <c r="AM4" s="18"/>
    </row>
    <row r="5" s="3" customFormat="1" ht="27" customHeight="1" spans="1:39">
      <c r="A5" s="18"/>
      <c r="B5" s="18"/>
      <c r="C5" s="18"/>
      <c r="D5" s="20"/>
      <c r="E5" s="20"/>
      <c r="F5" s="18"/>
      <c r="G5" s="18"/>
      <c r="H5" s="18"/>
      <c r="I5" s="18"/>
      <c r="J5" s="18"/>
      <c r="K5" s="20"/>
      <c r="L5" s="20"/>
      <c r="M5" s="36"/>
      <c r="N5" s="36"/>
      <c r="O5" s="35"/>
      <c r="P5" s="35" t="s">
        <v>53</v>
      </c>
      <c r="Q5" s="35" t="s">
        <v>54</v>
      </c>
      <c r="R5" s="74" t="s">
        <v>55</v>
      </c>
      <c r="S5" s="35"/>
      <c r="T5" s="35"/>
      <c r="U5" s="35"/>
      <c r="V5" s="35"/>
      <c r="W5" s="35"/>
      <c r="X5" s="35"/>
      <c r="Y5" s="35" t="s">
        <v>53</v>
      </c>
      <c r="Z5" s="35" t="s">
        <v>56</v>
      </c>
      <c r="AA5" s="35" t="s">
        <v>57</v>
      </c>
      <c r="AB5" s="18"/>
      <c r="AC5" s="18"/>
      <c r="AD5" s="18"/>
      <c r="AE5" s="20"/>
      <c r="AF5" s="20"/>
      <c r="AG5" s="20"/>
      <c r="AH5" s="20"/>
      <c r="AI5" s="20"/>
      <c r="AJ5" s="20"/>
      <c r="AK5" s="20"/>
      <c r="AL5" s="20"/>
      <c r="AM5" s="18"/>
    </row>
    <row r="6" s="3" customFormat="1" ht="61" customHeight="1" spans="1:39">
      <c r="A6" s="18"/>
      <c r="B6" s="18"/>
      <c r="C6" s="18"/>
      <c r="D6" s="21"/>
      <c r="E6" s="21"/>
      <c r="F6" s="18"/>
      <c r="G6" s="18"/>
      <c r="H6" s="18"/>
      <c r="I6" s="18"/>
      <c r="J6" s="18"/>
      <c r="K6" s="21"/>
      <c r="L6" s="21"/>
      <c r="M6" s="37"/>
      <c r="N6" s="37"/>
      <c r="O6" s="35"/>
      <c r="P6" s="35"/>
      <c r="Q6" s="35"/>
      <c r="R6" s="74"/>
      <c r="S6" s="35" t="s">
        <v>58</v>
      </c>
      <c r="T6" s="35" t="s">
        <v>59</v>
      </c>
      <c r="U6" s="35" t="s">
        <v>60</v>
      </c>
      <c r="V6" s="35" t="s">
        <v>61</v>
      </c>
      <c r="W6" s="35" t="s">
        <v>62</v>
      </c>
      <c r="X6" s="35"/>
      <c r="Y6" s="35"/>
      <c r="Z6" s="35"/>
      <c r="AA6" s="35"/>
      <c r="AB6" s="18"/>
      <c r="AC6" s="18"/>
      <c r="AD6" s="18"/>
      <c r="AE6" s="21"/>
      <c r="AF6" s="21"/>
      <c r="AG6" s="21"/>
      <c r="AH6" s="21"/>
      <c r="AI6" s="21"/>
      <c r="AJ6" s="21"/>
      <c r="AK6" s="21"/>
      <c r="AL6" s="21"/>
      <c r="AM6" s="18"/>
    </row>
    <row r="7" s="4" customFormat="1" ht="43" customHeight="1" spans="1:39">
      <c r="A7" s="22" t="s">
        <v>19</v>
      </c>
      <c r="B7" s="23"/>
      <c r="C7" s="23"/>
      <c r="D7" s="23"/>
      <c r="E7" s="23"/>
      <c r="F7" s="23"/>
      <c r="G7" s="23"/>
      <c r="H7" s="23"/>
      <c r="I7" s="38"/>
      <c r="J7" s="39"/>
      <c r="K7" s="39"/>
      <c r="L7" s="39"/>
      <c r="M7" s="40" t="s">
        <v>63</v>
      </c>
      <c r="N7" s="40"/>
      <c r="O7" s="39">
        <f>SUBTOTAL(109,O8:O58)</f>
        <v>2000</v>
      </c>
      <c r="P7" s="39">
        <f t="shared" ref="P7:AA7" si="0">SUBTOTAL(109,P8:P58)</f>
        <v>2000</v>
      </c>
      <c r="Q7" s="39">
        <f t="shared" si="0"/>
        <v>0</v>
      </c>
      <c r="R7" s="39">
        <f t="shared" si="0"/>
        <v>2000</v>
      </c>
      <c r="S7" s="39">
        <f t="shared" si="0"/>
        <v>2000</v>
      </c>
      <c r="T7" s="39">
        <f t="shared" si="0"/>
        <v>0</v>
      </c>
      <c r="U7" s="39">
        <f t="shared" si="0"/>
        <v>0</v>
      </c>
      <c r="V7" s="39">
        <f t="shared" si="0"/>
        <v>0</v>
      </c>
      <c r="W7" s="39">
        <f t="shared" si="0"/>
        <v>0</v>
      </c>
      <c r="X7" s="39">
        <f t="shared" si="0"/>
        <v>0</v>
      </c>
      <c r="Y7" s="39">
        <f t="shared" si="0"/>
        <v>0</v>
      </c>
      <c r="Z7" s="39">
        <f t="shared" si="0"/>
        <v>0</v>
      </c>
      <c r="AA7" s="39">
        <f t="shared" si="0"/>
        <v>0</v>
      </c>
      <c r="AB7" s="67"/>
      <c r="AC7" s="67"/>
      <c r="AD7" s="67"/>
      <c r="AE7" s="67">
        <f>SUM(AE8:AE57)</f>
        <v>13</v>
      </c>
      <c r="AF7" s="67">
        <f t="shared" ref="AF7:AL7" si="1">SUM(AF8:AF57)</f>
        <v>11</v>
      </c>
      <c r="AG7" s="67">
        <f t="shared" si="1"/>
        <v>9</v>
      </c>
      <c r="AH7" s="67">
        <f t="shared" si="1"/>
        <v>8</v>
      </c>
      <c r="AI7" s="67">
        <f t="shared" si="1"/>
        <v>0</v>
      </c>
      <c r="AJ7" s="67">
        <f t="shared" si="1"/>
        <v>0</v>
      </c>
      <c r="AK7" s="67">
        <f t="shared" si="1"/>
        <v>0</v>
      </c>
      <c r="AL7" s="67">
        <f t="shared" si="1"/>
        <v>2</v>
      </c>
      <c r="AM7" s="67"/>
    </row>
    <row r="8" s="5" customFormat="1" ht="128" hidden="1" customHeight="1" spans="1:40">
      <c r="A8" s="24">
        <v>1</v>
      </c>
      <c r="B8" s="24" t="s">
        <v>78</v>
      </c>
      <c r="C8" s="24" t="s">
        <v>79</v>
      </c>
      <c r="D8" s="24" t="s">
        <v>66</v>
      </c>
      <c r="E8" s="24" t="s">
        <v>67</v>
      </c>
      <c r="F8" s="24" t="s">
        <v>68</v>
      </c>
      <c r="G8" s="24" t="s">
        <v>69</v>
      </c>
      <c r="H8" s="24" t="s">
        <v>80</v>
      </c>
      <c r="I8" s="41" t="s">
        <v>81</v>
      </c>
      <c r="J8" s="24" t="s">
        <v>72</v>
      </c>
      <c r="K8" s="24">
        <v>12246</v>
      </c>
      <c r="L8" s="42" t="s">
        <v>73</v>
      </c>
      <c r="M8" s="43" t="s">
        <v>82</v>
      </c>
      <c r="N8" s="43" t="s">
        <v>83</v>
      </c>
      <c r="O8" s="42">
        <v>3500</v>
      </c>
      <c r="P8" s="42">
        <v>3500</v>
      </c>
      <c r="Q8" s="42"/>
      <c r="R8" s="42">
        <v>3500</v>
      </c>
      <c r="S8" s="42">
        <v>3500</v>
      </c>
      <c r="T8" s="42"/>
      <c r="U8" s="42"/>
      <c r="V8" s="42"/>
      <c r="W8" s="42"/>
      <c r="X8" s="63"/>
      <c r="Y8" s="42"/>
      <c r="Z8" s="42"/>
      <c r="AA8" s="42"/>
      <c r="AB8" s="42" t="s">
        <v>84</v>
      </c>
      <c r="AC8" s="24"/>
      <c r="AD8" s="24"/>
      <c r="AE8" s="24"/>
      <c r="AF8" s="24"/>
      <c r="AG8" s="24">
        <v>1</v>
      </c>
      <c r="AH8" s="24"/>
      <c r="AI8" s="24"/>
      <c r="AJ8" s="24"/>
      <c r="AK8" s="24"/>
      <c r="AL8" s="24"/>
      <c r="AM8" s="24" t="s">
        <v>77</v>
      </c>
      <c r="AN8" s="7"/>
    </row>
    <row r="9" s="6" customFormat="1" ht="176.25" hidden="1" spans="1:40">
      <c r="A9" s="24">
        <v>2</v>
      </c>
      <c r="B9" s="24" t="s">
        <v>94</v>
      </c>
      <c r="C9" s="24" t="s">
        <v>95</v>
      </c>
      <c r="D9" s="24" t="s">
        <v>13</v>
      </c>
      <c r="E9" s="24" t="s">
        <v>96</v>
      </c>
      <c r="F9" s="24" t="s">
        <v>68</v>
      </c>
      <c r="G9" s="24" t="s">
        <v>88</v>
      </c>
      <c r="H9" s="25" t="s">
        <v>97</v>
      </c>
      <c r="I9" s="41" t="s">
        <v>98</v>
      </c>
      <c r="J9" s="24" t="s">
        <v>99</v>
      </c>
      <c r="K9" s="24" t="s">
        <v>100</v>
      </c>
      <c r="L9" s="42" t="s">
        <v>73</v>
      </c>
      <c r="M9" s="42" t="s">
        <v>101</v>
      </c>
      <c r="N9" s="42" t="s">
        <v>102</v>
      </c>
      <c r="O9" s="42">
        <v>3392</v>
      </c>
      <c r="P9" s="42">
        <v>3392</v>
      </c>
      <c r="Q9" s="42"/>
      <c r="R9" s="42">
        <f>S9+T9+U9+V9+W9</f>
        <v>3392</v>
      </c>
      <c r="S9" s="42"/>
      <c r="T9" s="42">
        <v>3392</v>
      </c>
      <c r="U9" s="42"/>
      <c r="V9" s="42"/>
      <c r="W9" s="42"/>
      <c r="X9" s="42"/>
      <c r="Y9" s="42"/>
      <c r="Z9" s="42"/>
      <c r="AA9" s="42"/>
      <c r="AB9" s="24" t="s">
        <v>103</v>
      </c>
      <c r="AC9" s="24"/>
      <c r="AD9" s="24" t="s">
        <v>104</v>
      </c>
      <c r="AE9" s="24">
        <v>1</v>
      </c>
      <c r="AF9" s="24"/>
      <c r="AG9" s="24"/>
      <c r="AH9" s="24"/>
      <c r="AI9" s="24"/>
      <c r="AJ9" s="24"/>
      <c r="AK9" s="24"/>
      <c r="AL9" s="24"/>
      <c r="AM9" s="24" t="s">
        <v>104</v>
      </c>
      <c r="AN9" s="7"/>
    </row>
    <row r="10" s="6" customFormat="1" ht="123.4" hidden="1" spans="1:40">
      <c r="A10" s="24">
        <v>3</v>
      </c>
      <c r="B10" s="24" t="s">
        <v>105</v>
      </c>
      <c r="C10" s="27" t="s">
        <v>106</v>
      </c>
      <c r="D10" s="24" t="s">
        <v>13</v>
      </c>
      <c r="E10" s="24" t="s">
        <v>107</v>
      </c>
      <c r="F10" s="24" t="s">
        <v>68</v>
      </c>
      <c r="G10" s="24" t="s">
        <v>108</v>
      </c>
      <c r="H10" s="27" t="s">
        <v>109</v>
      </c>
      <c r="I10" s="50" t="s">
        <v>110</v>
      </c>
      <c r="J10" s="24" t="s">
        <v>111</v>
      </c>
      <c r="K10" s="54">
        <v>120</v>
      </c>
      <c r="L10" s="24" t="s">
        <v>112</v>
      </c>
      <c r="M10" s="42" t="s">
        <v>113</v>
      </c>
      <c r="N10" s="27" t="s">
        <v>114</v>
      </c>
      <c r="O10" s="49">
        <v>300</v>
      </c>
      <c r="P10" s="45">
        <v>300</v>
      </c>
      <c r="Q10" s="42"/>
      <c r="R10" s="42">
        <f>S10+T10+U10+V10+W10</f>
        <v>300</v>
      </c>
      <c r="S10" s="42">
        <v>300</v>
      </c>
      <c r="T10" s="42"/>
      <c r="U10" s="42"/>
      <c r="V10" s="42"/>
      <c r="W10" s="42"/>
      <c r="X10" s="42"/>
      <c r="Y10" s="42"/>
      <c r="Z10" s="42"/>
      <c r="AA10" s="42"/>
      <c r="AB10" s="24" t="s">
        <v>115</v>
      </c>
      <c r="AC10" s="24"/>
      <c r="AD10" s="24"/>
      <c r="AE10" s="24"/>
      <c r="AF10" s="24"/>
      <c r="AG10" s="24"/>
      <c r="AH10" s="24"/>
      <c r="AI10" s="24"/>
      <c r="AJ10" s="24"/>
      <c r="AK10" s="24"/>
      <c r="AL10" s="24"/>
      <c r="AM10" s="24"/>
      <c r="AN10" s="7"/>
    </row>
    <row r="11" s="6" customFormat="1" ht="141.75" hidden="1" spans="1:40">
      <c r="A11" s="24">
        <v>4</v>
      </c>
      <c r="B11" s="26" t="s">
        <v>116</v>
      </c>
      <c r="C11" s="27" t="s">
        <v>476</v>
      </c>
      <c r="D11" s="24" t="s">
        <v>13</v>
      </c>
      <c r="E11" s="24" t="s">
        <v>96</v>
      </c>
      <c r="F11" s="27" t="s">
        <v>68</v>
      </c>
      <c r="G11" s="27" t="s">
        <v>88</v>
      </c>
      <c r="H11" s="28" t="s">
        <v>477</v>
      </c>
      <c r="I11" s="44" t="s">
        <v>119</v>
      </c>
      <c r="J11" s="24" t="s">
        <v>99</v>
      </c>
      <c r="K11" s="45">
        <v>46.573</v>
      </c>
      <c r="L11" s="42" t="s">
        <v>73</v>
      </c>
      <c r="M11" s="27" t="s">
        <v>113</v>
      </c>
      <c r="N11" s="27" t="s">
        <v>120</v>
      </c>
      <c r="O11" s="45">
        <v>3750</v>
      </c>
      <c r="P11" s="45">
        <v>3750</v>
      </c>
      <c r="Q11" s="27"/>
      <c r="R11" s="42">
        <f t="shared" ref="R11:R17" si="2">S11+T11+U11+V11+W11</f>
        <v>3750</v>
      </c>
      <c r="S11" s="27" t="s">
        <v>121</v>
      </c>
      <c r="T11" s="27"/>
      <c r="U11" s="27"/>
      <c r="V11" s="27"/>
      <c r="W11" s="42"/>
      <c r="X11" s="42"/>
      <c r="Y11" s="42"/>
      <c r="Z11" s="42"/>
      <c r="AA11" s="27"/>
      <c r="AB11" s="27" t="s">
        <v>103</v>
      </c>
      <c r="AC11" s="24"/>
      <c r="AD11" s="24" t="s">
        <v>104</v>
      </c>
      <c r="AE11" s="24">
        <v>1</v>
      </c>
      <c r="AF11" s="24"/>
      <c r="AG11" s="24"/>
      <c r="AH11" s="24"/>
      <c r="AI11" s="24"/>
      <c r="AJ11" s="24"/>
      <c r="AK11" s="24"/>
      <c r="AL11" s="24"/>
      <c r="AM11" s="24" t="s">
        <v>104</v>
      </c>
      <c r="AN11" s="7"/>
    </row>
    <row r="12" s="6" customFormat="1" ht="88.15" hidden="1" spans="1:40">
      <c r="A12" s="24">
        <v>5</v>
      </c>
      <c r="B12" s="24" t="s">
        <v>131</v>
      </c>
      <c r="C12" s="24" t="s">
        <v>132</v>
      </c>
      <c r="D12" s="24" t="s">
        <v>13</v>
      </c>
      <c r="E12" s="24" t="s">
        <v>96</v>
      </c>
      <c r="F12" s="24" t="s">
        <v>68</v>
      </c>
      <c r="G12" s="24" t="s">
        <v>133</v>
      </c>
      <c r="H12" s="24" t="s">
        <v>134</v>
      </c>
      <c r="I12" s="52" t="s">
        <v>135</v>
      </c>
      <c r="J12" s="45" t="s">
        <v>136</v>
      </c>
      <c r="K12" s="45" t="s">
        <v>137</v>
      </c>
      <c r="L12" s="42" t="s">
        <v>73</v>
      </c>
      <c r="M12" s="42" t="s">
        <v>138</v>
      </c>
      <c r="N12" s="42" t="s">
        <v>139</v>
      </c>
      <c r="O12" s="57">
        <v>620.68</v>
      </c>
      <c r="P12" s="57">
        <v>620.68</v>
      </c>
      <c r="Q12" s="42"/>
      <c r="R12" s="54">
        <f t="shared" si="2"/>
        <v>620.68</v>
      </c>
      <c r="S12" s="57">
        <v>620.68</v>
      </c>
      <c r="T12" s="42"/>
      <c r="U12" s="42"/>
      <c r="V12" s="42"/>
      <c r="W12" s="42"/>
      <c r="X12" s="42"/>
      <c r="Y12" s="42"/>
      <c r="Z12" s="42"/>
      <c r="AA12" s="42"/>
      <c r="AB12" s="41" t="s">
        <v>103</v>
      </c>
      <c r="AC12" s="24"/>
      <c r="AD12" s="24" t="s">
        <v>104</v>
      </c>
      <c r="AE12" s="24"/>
      <c r="AF12" s="24"/>
      <c r="AG12" s="24">
        <v>1</v>
      </c>
      <c r="AH12" s="24"/>
      <c r="AI12" s="24"/>
      <c r="AJ12" s="24"/>
      <c r="AK12" s="24"/>
      <c r="AL12" s="24"/>
      <c r="AM12" s="24" t="s">
        <v>104</v>
      </c>
      <c r="AN12" s="70"/>
    </row>
    <row r="13" s="7" customFormat="1" ht="105.75" hidden="1" spans="1:40">
      <c r="A13" s="24">
        <v>6</v>
      </c>
      <c r="B13" s="24" t="s">
        <v>140</v>
      </c>
      <c r="C13" s="24" t="s">
        <v>141</v>
      </c>
      <c r="D13" s="24" t="s">
        <v>13</v>
      </c>
      <c r="E13" s="24" t="s">
        <v>96</v>
      </c>
      <c r="F13" s="24" t="s">
        <v>68</v>
      </c>
      <c r="G13" s="24" t="s">
        <v>133</v>
      </c>
      <c r="H13" s="24" t="s">
        <v>142</v>
      </c>
      <c r="I13" s="52" t="s">
        <v>143</v>
      </c>
      <c r="J13" s="45" t="s">
        <v>136</v>
      </c>
      <c r="K13" s="45" t="s">
        <v>144</v>
      </c>
      <c r="L13" s="42" t="s">
        <v>73</v>
      </c>
      <c r="M13" s="42" t="s">
        <v>138</v>
      </c>
      <c r="N13" s="42" t="s">
        <v>139</v>
      </c>
      <c r="O13" s="57">
        <v>732.22</v>
      </c>
      <c r="P13" s="57">
        <v>732.22</v>
      </c>
      <c r="Q13" s="42"/>
      <c r="R13" s="54">
        <f t="shared" si="2"/>
        <v>732.22</v>
      </c>
      <c r="S13" s="57">
        <v>732.22</v>
      </c>
      <c r="T13" s="42"/>
      <c r="U13" s="42"/>
      <c r="V13" s="42"/>
      <c r="W13" s="42"/>
      <c r="X13" s="42"/>
      <c r="Y13" s="42"/>
      <c r="Z13" s="42"/>
      <c r="AA13" s="42"/>
      <c r="AB13" s="41" t="s">
        <v>103</v>
      </c>
      <c r="AC13" s="24"/>
      <c r="AD13" s="24" t="s">
        <v>104</v>
      </c>
      <c r="AE13" s="24"/>
      <c r="AF13" s="24"/>
      <c r="AG13" s="24">
        <v>1</v>
      </c>
      <c r="AH13" s="24"/>
      <c r="AI13" s="24"/>
      <c r="AJ13" s="24"/>
      <c r="AK13" s="24"/>
      <c r="AL13" s="24"/>
      <c r="AM13" s="24" t="s">
        <v>104</v>
      </c>
      <c r="AN13" s="70"/>
    </row>
    <row r="14" s="7" customFormat="1" ht="88.15" hidden="1" spans="1:40">
      <c r="A14" s="24">
        <v>7</v>
      </c>
      <c r="B14" s="24" t="s">
        <v>145</v>
      </c>
      <c r="C14" s="24" t="s">
        <v>146</v>
      </c>
      <c r="D14" s="24" t="s">
        <v>13</v>
      </c>
      <c r="E14" s="24" t="s">
        <v>96</v>
      </c>
      <c r="F14" s="24" t="s">
        <v>68</v>
      </c>
      <c r="G14" s="24" t="s">
        <v>88</v>
      </c>
      <c r="H14" s="24" t="s">
        <v>147</v>
      </c>
      <c r="I14" s="55" t="s">
        <v>148</v>
      </c>
      <c r="J14" s="48" t="s">
        <v>136</v>
      </c>
      <c r="K14" s="48" t="s">
        <v>149</v>
      </c>
      <c r="L14" s="42" t="s">
        <v>73</v>
      </c>
      <c r="M14" s="42" t="s">
        <v>138</v>
      </c>
      <c r="N14" s="42" t="s">
        <v>139</v>
      </c>
      <c r="O14" s="56">
        <v>352.75</v>
      </c>
      <c r="P14" s="56">
        <v>352.75</v>
      </c>
      <c r="Q14" s="42"/>
      <c r="R14" s="54">
        <f t="shared" si="2"/>
        <v>352.75</v>
      </c>
      <c r="S14" s="49"/>
      <c r="T14" s="56">
        <v>352.75</v>
      </c>
      <c r="U14" s="49"/>
      <c r="V14" s="42"/>
      <c r="W14" s="42"/>
      <c r="X14" s="42"/>
      <c r="Y14" s="42"/>
      <c r="Z14" s="42"/>
      <c r="AA14" s="42"/>
      <c r="AB14" s="41" t="s">
        <v>103</v>
      </c>
      <c r="AC14" s="24"/>
      <c r="AD14" s="24" t="s">
        <v>104</v>
      </c>
      <c r="AE14" s="24"/>
      <c r="AF14" s="24"/>
      <c r="AG14" s="24">
        <v>1</v>
      </c>
      <c r="AH14" s="24"/>
      <c r="AI14" s="24"/>
      <c r="AJ14" s="24"/>
      <c r="AK14" s="24"/>
      <c r="AL14" s="24"/>
      <c r="AM14" s="24" t="s">
        <v>104</v>
      </c>
      <c r="AN14" s="70"/>
    </row>
    <row r="15" s="7" customFormat="1" ht="158.65" spans="1:39">
      <c r="A15" s="24">
        <v>8</v>
      </c>
      <c r="B15" s="24" t="s">
        <v>150</v>
      </c>
      <c r="C15" s="24" t="s">
        <v>151</v>
      </c>
      <c r="D15" s="24" t="s">
        <v>13</v>
      </c>
      <c r="E15" s="24" t="s">
        <v>96</v>
      </c>
      <c r="F15" s="24" t="s">
        <v>68</v>
      </c>
      <c r="G15" s="24" t="s">
        <v>152</v>
      </c>
      <c r="H15" s="24" t="s">
        <v>153</v>
      </c>
      <c r="I15" s="29" t="s">
        <v>478</v>
      </c>
      <c r="J15" s="45" t="s">
        <v>155</v>
      </c>
      <c r="K15" s="24" t="s">
        <v>156</v>
      </c>
      <c r="L15" s="42" t="s">
        <v>73</v>
      </c>
      <c r="M15" s="42" t="s">
        <v>157</v>
      </c>
      <c r="N15" s="42" t="s">
        <v>158</v>
      </c>
      <c r="O15" s="53">
        <v>2000</v>
      </c>
      <c r="P15" s="42">
        <v>2000</v>
      </c>
      <c r="Q15" s="42"/>
      <c r="R15" s="42">
        <f t="shared" si="2"/>
        <v>2000</v>
      </c>
      <c r="S15" s="53">
        <v>2000</v>
      </c>
      <c r="T15" s="42"/>
      <c r="U15" s="42"/>
      <c r="V15" s="42"/>
      <c r="W15" s="42"/>
      <c r="X15" s="42"/>
      <c r="Y15" s="42"/>
      <c r="Z15" s="42"/>
      <c r="AA15" s="42"/>
      <c r="AB15" s="29" t="s">
        <v>103</v>
      </c>
      <c r="AC15" s="24"/>
      <c r="AD15" s="24" t="s">
        <v>104</v>
      </c>
      <c r="AE15" s="24">
        <v>1</v>
      </c>
      <c r="AF15" s="24"/>
      <c r="AG15" s="24"/>
      <c r="AH15" s="24"/>
      <c r="AI15" s="24"/>
      <c r="AJ15" s="24"/>
      <c r="AK15" s="24"/>
      <c r="AL15" s="24"/>
      <c r="AM15" s="24" t="s">
        <v>104</v>
      </c>
    </row>
    <row r="16" s="7" customFormat="1" ht="88.15" hidden="1" spans="1:40">
      <c r="A16" s="24">
        <v>9</v>
      </c>
      <c r="B16" s="24" t="s">
        <v>159</v>
      </c>
      <c r="C16" s="31" t="s">
        <v>160</v>
      </c>
      <c r="D16" s="24" t="s">
        <v>13</v>
      </c>
      <c r="E16" s="24" t="s">
        <v>96</v>
      </c>
      <c r="F16" s="24" t="s">
        <v>68</v>
      </c>
      <c r="G16" s="24" t="s">
        <v>161</v>
      </c>
      <c r="H16" s="24" t="s">
        <v>162</v>
      </c>
      <c r="I16" s="41" t="s">
        <v>163</v>
      </c>
      <c r="J16" s="45" t="s">
        <v>164</v>
      </c>
      <c r="K16" s="24" t="s">
        <v>165</v>
      </c>
      <c r="L16" s="27" t="s">
        <v>73</v>
      </c>
      <c r="M16" s="24" t="s">
        <v>166</v>
      </c>
      <c r="N16" s="42" t="s">
        <v>167</v>
      </c>
      <c r="O16" s="42">
        <v>3900</v>
      </c>
      <c r="P16" s="42">
        <v>3900</v>
      </c>
      <c r="Q16" s="42"/>
      <c r="R16" s="42">
        <f t="shared" si="2"/>
        <v>3900</v>
      </c>
      <c r="S16" s="42">
        <v>3900</v>
      </c>
      <c r="T16" s="24"/>
      <c r="U16" s="42"/>
      <c r="V16" s="42"/>
      <c r="W16" s="42"/>
      <c r="X16" s="42"/>
      <c r="Y16" s="42"/>
      <c r="Z16" s="42"/>
      <c r="AA16" s="24"/>
      <c r="AB16" s="41" t="s">
        <v>103</v>
      </c>
      <c r="AC16" s="24"/>
      <c r="AD16" s="24" t="s">
        <v>104</v>
      </c>
      <c r="AE16" s="24">
        <v>1</v>
      </c>
      <c r="AF16" s="24"/>
      <c r="AG16" s="24"/>
      <c r="AH16" s="24"/>
      <c r="AI16" s="24"/>
      <c r="AJ16" s="24"/>
      <c r="AK16" s="24"/>
      <c r="AL16" s="24"/>
      <c r="AM16" s="24" t="s">
        <v>104</v>
      </c>
      <c r="AN16" s="70"/>
    </row>
    <row r="17" s="7" customFormat="1" ht="88.15" hidden="1" spans="1:40">
      <c r="A17" s="24">
        <v>10</v>
      </c>
      <c r="B17" s="24" t="s">
        <v>168</v>
      </c>
      <c r="C17" s="31" t="s">
        <v>169</v>
      </c>
      <c r="D17" s="24" t="s">
        <v>13</v>
      </c>
      <c r="E17" s="24" t="s">
        <v>96</v>
      </c>
      <c r="F17" s="24" t="s">
        <v>68</v>
      </c>
      <c r="G17" s="24" t="s">
        <v>88</v>
      </c>
      <c r="H17" s="24" t="s">
        <v>170</v>
      </c>
      <c r="I17" s="41" t="s">
        <v>171</v>
      </c>
      <c r="J17" s="45" t="s">
        <v>172</v>
      </c>
      <c r="K17" s="24">
        <v>5158.08</v>
      </c>
      <c r="L17" s="27" t="s">
        <v>73</v>
      </c>
      <c r="M17" s="24" t="s">
        <v>166</v>
      </c>
      <c r="N17" s="42" t="s">
        <v>167</v>
      </c>
      <c r="O17" s="42">
        <v>398</v>
      </c>
      <c r="P17" s="42">
        <v>398</v>
      </c>
      <c r="Q17" s="42"/>
      <c r="R17" s="42">
        <f t="shared" si="2"/>
        <v>398</v>
      </c>
      <c r="S17" s="42"/>
      <c r="T17" s="24">
        <v>398</v>
      </c>
      <c r="U17" s="42"/>
      <c r="V17" s="42"/>
      <c r="W17" s="42"/>
      <c r="X17" s="42"/>
      <c r="Y17" s="42"/>
      <c r="Z17" s="42"/>
      <c r="AA17" s="24"/>
      <c r="AB17" s="41" t="s">
        <v>103</v>
      </c>
      <c r="AC17" s="24"/>
      <c r="AD17" s="24"/>
      <c r="AE17" s="24"/>
      <c r="AF17" s="24"/>
      <c r="AG17" s="24"/>
      <c r="AH17" s="24"/>
      <c r="AI17" s="24"/>
      <c r="AJ17" s="24"/>
      <c r="AK17" s="24"/>
      <c r="AL17" s="24"/>
      <c r="AM17" s="24"/>
      <c r="AN17" s="70"/>
    </row>
    <row r="18" s="7" customFormat="1" ht="88.15" hidden="1" spans="1:39">
      <c r="A18" s="24">
        <v>11</v>
      </c>
      <c r="B18" s="26" t="s">
        <v>173</v>
      </c>
      <c r="C18" s="24" t="s">
        <v>174</v>
      </c>
      <c r="D18" s="24" t="s">
        <v>66</v>
      </c>
      <c r="E18" s="24" t="s">
        <v>67</v>
      </c>
      <c r="F18" s="24" t="s">
        <v>68</v>
      </c>
      <c r="G18" s="24" t="s">
        <v>133</v>
      </c>
      <c r="H18" s="24" t="s">
        <v>175</v>
      </c>
      <c r="I18" s="41" t="s">
        <v>176</v>
      </c>
      <c r="J18" s="24" t="s">
        <v>72</v>
      </c>
      <c r="K18" s="24">
        <v>1600</v>
      </c>
      <c r="L18" s="42" t="s">
        <v>73</v>
      </c>
      <c r="M18" s="27" t="s">
        <v>177</v>
      </c>
      <c r="N18" s="42" t="s">
        <v>178</v>
      </c>
      <c r="O18" s="42">
        <v>400</v>
      </c>
      <c r="P18" s="42">
        <v>400</v>
      </c>
      <c r="Q18" s="42"/>
      <c r="R18" s="42">
        <f t="shared" ref="R18:R31" si="3">S18+T18+U18+V18+W18</f>
        <v>400</v>
      </c>
      <c r="S18" s="42">
        <v>400</v>
      </c>
      <c r="T18" s="42"/>
      <c r="U18" s="42"/>
      <c r="V18" s="42"/>
      <c r="W18" s="42"/>
      <c r="X18" s="42"/>
      <c r="Y18" s="42"/>
      <c r="Z18" s="42"/>
      <c r="AA18" s="42"/>
      <c r="AB18" s="24" t="s">
        <v>179</v>
      </c>
      <c r="AC18" s="24"/>
      <c r="AD18" s="24"/>
      <c r="AE18" s="24">
        <v>1</v>
      </c>
      <c r="AF18" s="24"/>
      <c r="AG18" s="24"/>
      <c r="AH18" s="24"/>
      <c r="AI18" s="24"/>
      <c r="AJ18" s="24"/>
      <c r="AK18" s="24"/>
      <c r="AL18" s="24"/>
      <c r="AM18" s="24"/>
    </row>
    <row r="19" s="7" customFormat="1" ht="176.25" hidden="1" spans="1:39">
      <c r="A19" s="24">
        <v>12</v>
      </c>
      <c r="B19" s="24" t="s">
        <v>180</v>
      </c>
      <c r="C19" s="24" t="s">
        <v>181</v>
      </c>
      <c r="D19" s="24" t="s">
        <v>13</v>
      </c>
      <c r="E19" s="24" t="s">
        <v>96</v>
      </c>
      <c r="F19" s="24" t="s">
        <v>68</v>
      </c>
      <c r="G19" s="24" t="s">
        <v>88</v>
      </c>
      <c r="H19" s="24" t="s">
        <v>182</v>
      </c>
      <c r="I19" s="41" t="s">
        <v>183</v>
      </c>
      <c r="J19" s="24" t="s">
        <v>99</v>
      </c>
      <c r="K19" s="24">
        <v>52</v>
      </c>
      <c r="L19" s="42" t="s">
        <v>73</v>
      </c>
      <c r="M19" s="27" t="s">
        <v>177</v>
      </c>
      <c r="N19" s="42" t="s">
        <v>178</v>
      </c>
      <c r="O19" s="42">
        <v>2250</v>
      </c>
      <c r="P19" s="42">
        <v>2250</v>
      </c>
      <c r="Q19" s="42"/>
      <c r="R19" s="42">
        <f t="shared" si="3"/>
        <v>2250</v>
      </c>
      <c r="S19" s="42">
        <v>2250</v>
      </c>
      <c r="T19" s="42"/>
      <c r="U19" s="42"/>
      <c r="V19" s="42"/>
      <c r="W19" s="42"/>
      <c r="X19" s="42"/>
      <c r="Y19" s="42"/>
      <c r="Z19" s="42"/>
      <c r="AA19" s="42"/>
      <c r="AB19" s="24" t="s">
        <v>184</v>
      </c>
      <c r="AC19" s="24"/>
      <c r="AD19" s="24" t="s">
        <v>104</v>
      </c>
      <c r="AE19" s="24">
        <v>1</v>
      </c>
      <c r="AF19" s="24"/>
      <c r="AG19" s="24"/>
      <c r="AH19" s="24"/>
      <c r="AI19" s="24"/>
      <c r="AJ19" s="24"/>
      <c r="AK19" s="24"/>
      <c r="AL19" s="24"/>
      <c r="AM19" s="24" t="s">
        <v>104</v>
      </c>
    </row>
    <row r="20" s="7" customFormat="1" ht="123.4" hidden="1" spans="1:40">
      <c r="A20" s="24">
        <v>13</v>
      </c>
      <c r="B20" s="24" t="s">
        <v>190</v>
      </c>
      <c r="C20" s="24" t="s">
        <v>191</v>
      </c>
      <c r="D20" s="24" t="s">
        <v>13</v>
      </c>
      <c r="E20" s="24" t="s">
        <v>96</v>
      </c>
      <c r="F20" s="24" t="s">
        <v>192</v>
      </c>
      <c r="G20" s="24" t="s">
        <v>193</v>
      </c>
      <c r="H20" s="24" t="s">
        <v>128</v>
      </c>
      <c r="I20" s="41" t="s">
        <v>194</v>
      </c>
      <c r="J20" s="42" t="s">
        <v>195</v>
      </c>
      <c r="K20" s="42">
        <v>1</v>
      </c>
      <c r="L20" s="42" t="s">
        <v>73</v>
      </c>
      <c r="M20" s="43" t="s">
        <v>196</v>
      </c>
      <c r="N20" s="43" t="s">
        <v>197</v>
      </c>
      <c r="O20" s="42">
        <v>1450</v>
      </c>
      <c r="P20" s="42">
        <v>1450</v>
      </c>
      <c r="Q20" s="42">
        <v>810</v>
      </c>
      <c r="R20" s="42">
        <f t="shared" si="3"/>
        <v>640</v>
      </c>
      <c r="S20" s="42">
        <v>640</v>
      </c>
      <c r="T20" s="42"/>
      <c r="U20" s="42"/>
      <c r="V20" s="42"/>
      <c r="W20" s="42"/>
      <c r="X20" s="42"/>
      <c r="Y20" s="42"/>
      <c r="Z20" s="42"/>
      <c r="AA20" s="42"/>
      <c r="AB20" s="24" t="s">
        <v>189</v>
      </c>
      <c r="AC20" s="24"/>
      <c r="AD20" s="24" t="s">
        <v>104</v>
      </c>
      <c r="AE20" s="24"/>
      <c r="AF20" s="24">
        <v>1</v>
      </c>
      <c r="AG20" s="24"/>
      <c r="AH20" s="24"/>
      <c r="AI20" s="24"/>
      <c r="AJ20" s="24"/>
      <c r="AK20" s="24"/>
      <c r="AL20" s="24"/>
      <c r="AM20" s="24" t="s">
        <v>104</v>
      </c>
      <c r="AN20" s="6"/>
    </row>
    <row r="21" s="7" customFormat="1" ht="141" hidden="1" spans="1:40">
      <c r="A21" s="24">
        <v>14</v>
      </c>
      <c r="B21" s="24" t="s">
        <v>198</v>
      </c>
      <c r="C21" s="24" t="s">
        <v>199</v>
      </c>
      <c r="D21" s="24" t="s">
        <v>13</v>
      </c>
      <c r="E21" s="24" t="s">
        <v>96</v>
      </c>
      <c r="F21" s="24" t="s">
        <v>192</v>
      </c>
      <c r="G21" s="24" t="s">
        <v>193</v>
      </c>
      <c r="H21" s="24" t="s">
        <v>200</v>
      </c>
      <c r="I21" s="24" t="s">
        <v>201</v>
      </c>
      <c r="J21" s="24" t="s">
        <v>195</v>
      </c>
      <c r="K21" s="24">
        <v>1</v>
      </c>
      <c r="L21" s="24" t="s">
        <v>73</v>
      </c>
      <c r="M21" s="24" t="s">
        <v>196</v>
      </c>
      <c r="N21" s="24" t="s">
        <v>197</v>
      </c>
      <c r="O21" s="24">
        <v>2470</v>
      </c>
      <c r="P21" s="24">
        <v>2470</v>
      </c>
      <c r="Q21" s="24">
        <v>1721.68</v>
      </c>
      <c r="R21" s="24">
        <f t="shared" si="3"/>
        <v>748.32</v>
      </c>
      <c r="S21" s="24">
        <v>748.32</v>
      </c>
      <c r="T21" s="24"/>
      <c r="U21" s="24"/>
      <c r="V21" s="24"/>
      <c r="W21" s="24"/>
      <c r="X21" s="24"/>
      <c r="Y21" s="24"/>
      <c r="Z21" s="24"/>
      <c r="AA21" s="24"/>
      <c r="AB21" s="24" t="s">
        <v>189</v>
      </c>
      <c r="AC21" s="24"/>
      <c r="AD21" s="24" t="s">
        <v>104</v>
      </c>
      <c r="AE21" s="24"/>
      <c r="AF21" s="24">
        <v>1</v>
      </c>
      <c r="AG21" s="24"/>
      <c r="AH21" s="24"/>
      <c r="AI21" s="24"/>
      <c r="AJ21" s="24"/>
      <c r="AK21" s="24"/>
      <c r="AL21" s="24"/>
      <c r="AM21" s="24" t="s">
        <v>104</v>
      </c>
      <c r="AN21" s="6"/>
    </row>
    <row r="22" s="7" customFormat="1" ht="141" hidden="1" spans="1:40">
      <c r="A22" s="24">
        <v>15</v>
      </c>
      <c r="B22" s="24" t="s">
        <v>202</v>
      </c>
      <c r="C22" s="24" t="s">
        <v>203</v>
      </c>
      <c r="D22" s="24" t="s">
        <v>66</v>
      </c>
      <c r="E22" s="24" t="s">
        <v>66</v>
      </c>
      <c r="F22" s="24" t="s">
        <v>192</v>
      </c>
      <c r="G22" s="24" t="s">
        <v>204</v>
      </c>
      <c r="H22" s="24" t="s">
        <v>205</v>
      </c>
      <c r="I22" s="41" t="s">
        <v>206</v>
      </c>
      <c r="J22" s="24" t="s">
        <v>207</v>
      </c>
      <c r="K22" s="24"/>
      <c r="L22" s="24" t="s">
        <v>73</v>
      </c>
      <c r="M22" s="24" t="s">
        <v>208</v>
      </c>
      <c r="N22" s="24" t="s">
        <v>209</v>
      </c>
      <c r="O22" s="24">
        <v>1649.26</v>
      </c>
      <c r="P22" s="24">
        <v>1649.26</v>
      </c>
      <c r="Q22" s="24">
        <v>1069.26</v>
      </c>
      <c r="R22" s="54">
        <f t="shared" si="3"/>
        <v>580</v>
      </c>
      <c r="S22" s="54">
        <v>580</v>
      </c>
      <c r="T22" s="54"/>
      <c r="U22" s="54"/>
      <c r="V22" s="54"/>
      <c r="W22" s="54"/>
      <c r="X22" s="54"/>
      <c r="Y22" s="54"/>
      <c r="Z22" s="24"/>
      <c r="AA22" s="24"/>
      <c r="AB22" s="24" t="s">
        <v>210</v>
      </c>
      <c r="AC22" s="24"/>
      <c r="AD22" s="24"/>
      <c r="AE22" s="24"/>
      <c r="AF22" s="24"/>
      <c r="AG22" s="24"/>
      <c r="AH22" s="24"/>
      <c r="AI22" s="24"/>
      <c r="AJ22" s="24"/>
      <c r="AK22" s="24"/>
      <c r="AL22" s="24"/>
      <c r="AM22" s="24"/>
      <c r="AN22" s="6"/>
    </row>
    <row r="23" s="7" customFormat="1" ht="105.75" hidden="1" spans="1:40">
      <c r="A23" s="24">
        <v>16</v>
      </c>
      <c r="B23" s="24" t="s">
        <v>211</v>
      </c>
      <c r="C23" s="24" t="s">
        <v>212</v>
      </c>
      <c r="D23" s="24" t="s">
        <v>66</v>
      </c>
      <c r="E23" s="24" t="s">
        <v>66</v>
      </c>
      <c r="F23" s="24" t="s">
        <v>192</v>
      </c>
      <c r="G23" s="24" t="s">
        <v>213</v>
      </c>
      <c r="H23" s="24" t="s">
        <v>20</v>
      </c>
      <c r="I23" s="41" t="s">
        <v>214</v>
      </c>
      <c r="J23" s="24" t="s">
        <v>72</v>
      </c>
      <c r="K23" s="24">
        <v>7145.24</v>
      </c>
      <c r="L23" s="24" t="s">
        <v>73</v>
      </c>
      <c r="M23" s="24" t="s">
        <v>196</v>
      </c>
      <c r="N23" s="24" t="s">
        <v>197</v>
      </c>
      <c r="O23" s="24">
        <v>2356</v>
      </c>
      <c r="P23" s="24">
        <v>2356</v>
      </c>
      <c r="Q23" s="24">
        <v>1816</v>
      </c>
      <c r="R23" s="54">
        <f t="shared" si="3"/>
        <v>540</v>
      </c>
      <c r="S23" s="54">
        <v>540</v>
      </c>
      <c r="T23" s="54"/>
      <c r="U23" s="54"/>
      <c r="V23" s="54"/>
      <c r="W23" s="54"/>
      <c r="X23" s="54"/>
      <c r="Y23" s="54"/>
      <c r="Z23" s="24"/>
      <c r="AA23" s="24"/>
      <c r="AB23" s="24" t="s">
        <v>215</v>
      </c>
      <c r="AC23" s="24"/>
      <c r="AD23" s="24"/>
      <c r="AE23" s="24"/>
      <c r="AF23" s="24"/>
      <c r="AG23" s="24"/>
      <c r="AH23" s="24"/>
      <c r="AI23" s="24"/>
      <c r="AJ23" s="24"/>
      <c r="AK23" s="24"/>
      <c r="AL23" s="24"/>
      <c r="AM23" s="24"/>
      <c r="AN23" s="6"/>
    </row>
    <row r="24" s="7" customFormat="1" ht="123.4" hidden="1" spans="1:40">
      <c r="A24" s="24">
        <v>17</v>
      </c>
      <c r="B24" s="26" t="s">
        <v>216</v>
      </c>
      <c r="C24" s="29" t="s">
        <v>217</v>
      </c>
      <c r="D24" s="24" t="s">
        <v>66</v>
      </c>
      <c r="E24" s="24" t="s">
        <v>218</v>
      </c>
      <c r="F24" s="24" t="s">
        <v>68</v>
      </c>
      <c r="G24" s="29" t="s">
        <v>161</v>
      </c>
      <c r="H24" s="24" t="s">
        <v>219</v>
      </c>
      <c r="I24" s="29" t="s">
        <v>220</v>
      </c>
      <c r="J24" s="24" t="s">
        <v>221</v>
      </c>
      <c r="K24" s="24" t="s">
        <v>222</v>
      </c>
      <c r="L24" s="27" t="s">
        <v>223</v>
      </c>
      <c r="M24" s="51" t="s">
        <v>224</v>
      </c>
      <c r="N24" s="51" t="s">
        <v>225</v>
      </c>
      <c r="O24" s="53">
        <v>370</v>
      </c>
      <c r="P24" s="53">
        <v>370</v>
      </c>
      <c r="Q24" s="53"/>
      <c r="R24" s="42">
        <f t="shared" si="3"/>
        <v>370</v>
      </c>
      <c r="S24" s="53">
        <v>370</v>
      </c>
      <c r="T24" s="75"/>
      <c r="U24" s="53"/>
      <c r="V24" s="42"/>
      <c r="W24" s="42"/>
      <c r="X24" s="42"/>
      <c r="Y24" s="51"/>
      <c r="Z24" s="51"/>
      <c r="AA24" s="51"/>
      <c r="AB24" s="29" t="s">
        <v>226</v>
      </c>
      <c r="AC24" s="24"/>
      <c r="AD24" s="24"/>
      <c r="AE24" s="24"/>
      <c r="AF24" s="24">
        <v>1</v>
      </c>
      <c r="AG24" s="24"/>
      <c r="AH24" s="24"/>
      <c r="AI24" s="24"/>
      <c r="AJ24" s="24"/>
      <c r="AK24" s="24"/>
      <c r="AL24" s="24"/>
      <c r="AM24" s="29"/>
      <c r="AN24" s="10"/>
    </row>
    <row r="25" s="7" customFormat="1" ht="141" hidden="1" spans="1:40">
      <c r="A25" s="24">
        <v>18</v>
      </c>
      <c r="B25" s="26" t="s">
        <v>227</v>
      </c>
      <c r="C25" s="29" t="s">
        <v>228</v>
      </c>
      <c r="D25" s="24" t="s">
        <v>66</v>
      </c>
      <c r="E25" s="24" t="s">
        <v>218</v>
      </c>
      <c r="F25" s="24" t="s">
        <v>68</v>
      </c>
      <c r="G25" s="29" t="s">
        <v>161</v>
      </c>
      <c r="H25" s="24" t="s">
        <v>229</v>
      </c>
      <c r="I25" s="29" t="s">
        <v>230</v>
      </c>
      <c r="J25" s="24" t="s">
        <v>221</v>
      </c>
      <c r="K25" s="24" t="s">
        <v>231</v>
      </c>
      <c r="L25" s="27" t="s">
        <v>223</v>
      </c>
      <c r="M25" s="51" t="s">
        <v>224</v>
      </c>
      <c r="N25" s="51" t="s">
        <v>225</v>
      </c>
      <c r="O25" s="53">
        <v>370</v>
      </c>
      <c r="P25" s="42">
        <v>370</v>
      </c>
      <c r="Q25" s="53"/>
      <c r="R25" s="42">
        <f t="shared" si="3"/>
        <v>370</v>
      </c>
      <c r="S25" s="53">
        <v>370</v>
      </c>
      <c r="T25" s="75"/>
      <c r="U25" s="53"/>
      <c r="V25" s="42"/>
      <c r="W25" s="42"/>
      <c r="X25" s="42"/>
      <c r="Y25" s="51"/>
      <c r="Z25" s="51"/>
      <c r="AA25" s="51"/>
      <c r="AB25" s="29" t="s">
        <v>232</v>
      </c>
      <c r="AC25" s="24"/>
      <c r="AD25" s="24"/>
      <c r="AE25" s="24"/>
      <c r="AF25" s="24">
        <v>1</v>
      </c>
      <c r="AG25" s="24"/>
      <c r="AH25" s="24"/>
      <c r="AI25" s="24"/>
      <c r="AJ25" s="24"/>
      <c r="AK25" s="24"/>
      <c r="AL25" s="24"/>
      <c r="AM25" s="29"/>
      <c r="AN25" s="10"/>
    </row>
    <row r="26" s="7" customFormat="1" ht="141" hidden="1" spans="1:40">
      <c r="A26" s="24">
        <v>19</v>
      </c>
      <c r="B26" s="29" t="s">
        <v>233</v>
      </c>
      <c r="C26" s="30" t="s">
        <v>234</v>
      </c>
      <c r="D26" s="24" t="s">
        <v>66</v>
      </c>
      <c r="E26" s="24" t="s">
        <v>218</v>
      </c>
      <c r="F26" s="24" t="s">
        <v>68</v>
      </c>
      <c r="G26" s="29" t="s">
        <v>161</v>
      </c>
      <c r="H26" s="24" t="s">
        <v>235</v>
      </c>
      <c r="I26" s="50" t="s">
        <v>236</v>
      </c>
      <c r="J26" s="24" t="s">
        <v>221</v>
      </c>
      <c r="K26" s="24" t="s">
        <v>237</v>
      </c>
      <c r="L26" s="27" t="s">
        <v>223</v>
      </c>
      <c r="M26" s="51" t="s">
        <v>224</v>
      </c>
      <c r="N26" s="51" t="s">
        <v>225</v>
      </c>
      <c r="O26" s="49">
        <v>360</v>
      </c>
      <c r="P26" s="42">
        <v>360</v>
      </c>
      <c r="Q26" s="49"/>
      <c r="R26" s="42">
        <f t="shared" si="3"/>
        <v>360</v>
      </c>
      <c r="S26" s="42">
        <v>360</v>
      </c>
      <c r="T26" s="64"/>
      <c r="U26" s="63"/>
      <c r="V26" s="42"/>
      <c r="W26" s="42"/>
      <c r="X26" s="42"/>
      <c r="Y26" s="51"/>
      <c r="Z26" s="51"/>
      <c r="AA26" s="51"/>
      <c r="AB26" s="29" t="s">
        <v>232</v>
      </c>
      <c r="AC26" s="24"/>
      <c r="AD26" s="24"/>
      <c r="AE26" s="24"/>
      <c r="AF26" s="24">
        <v>1</v>
      </c>
      <c r="AG26" s="24"/>
      <c r="AH26" s="24"/>
      <c r="AI26" s="24"/>
      <c r="AJ26" s="24"/>
      <c r="AK26" s="24"/>
      <c r="AL26" s="24"/>
      <c r="AM26" s="29"/>
      <c r="AN26" s="10"/>
    </row>
    <row r="27" s="7" customFormat="1" ht="105.75" hidden="1" spans="1:40">
      <c r="A27" s="24">
        <v>20</v>
      </c>
      <c r="B27" s="29" t="s">
        <v>256</v>
      </c>
      <c r="C27" s="30" t="s">
        <v>257</v>
      </c>
      <c r="D27" s="24" t="s">
        <v>66</v>
      </c>
      <c r="E27" s="24" t="s">
        <v>218</v>
      </c>
      <c r="F27" s="24" t="s">
        <v>68</v>
      </c>
      <c r="G27" s="29" t="s">
        <v>161</v>
      </c>
      <c r="H27" s="27" t="s">
        <v>20</v>
      </c>
      <c r="I27" s="50" t="s">
        <v>258</v>
      </c>
      <c r="J27" s="24" t="s">
        <v>259</v>
      </c>
      <c r="K27" s="24">
        <v>1.5</v>
      </c>
      <c r="L27" s="42" t="s">
        <v>73</v>
      </c>
      <c r="M27" s="51" t="s">
        <v>224</v>
      </c>
      <c r="N27" s="51" t="s">
        <v>225</v>
      </c>
      <c r="O27" s="49">
        <v>9240</v>
      </c>
      <c r="P27" s="49">
        <v>9240</v>
      </c>
      <c r="Q27" s="49"/>
      <c r="R27" s="42">
        <f t="shared" si="3"/>
        <v>9240</v>
      </c>
      <c r="S27" s="49">
        <v>9240</v>
      </c>
      <c r="T27" s="64"/>
      <c r="U27" s="42"/>
      <c r="V27" s="42"/>
      <c r="W27" s="42"/>
      <c r="X27" s="42"/>
      <c r="Y27" s="51"/>
      <c r="Z27" s="51"/>
      <c r="AA27" s="51"/>
      <c r="AB27" s="29" t="s">
        <v>260</v>
      </c>
      <c r="AC27" s="24"/>
      <c r="AD27" s="24"/>
      <c r="AE27" s="24">
        <v>1</v>
      </c>
      <c r="AF27" s="24"/>
      <c r="AG27" s="24"/>
      <c r="AH27" s="24"/>
      <c r="AI27" s="24"/>
      <c r="AJ27" s="24"/>
      <c r="AK27" s="24"/>
      <c r="AL27" s="24"/>
      <c r="AM27" s="27" t="s">
        <v>261</v>
      </c>
      <c r="AN27" s="10"/>
    </row>
    <row r="28" s="7" customFormat="1" ht="105.75" hidden="1" spans="1:40">
      <c r="A28" s="24">
        <v>21</v>
      </c>
      <c r="B28" s="26" t="s">
        <v>262</v>
      </c>
      <c r="C28" s="30" t="s">
        <v>263</v>
      </c>
      <c r="D28" s="24" t="s">
        <v>66</v>
      </c>
      <c r="E28" s="24" t="s">
        <v>218</v>
      </c>
      <c r="F28" s="24" t="s">
        <v>68</v>
      </c>
      <c r="G28" s="29" t="s">
        <v>161</v>
      </c>
      <c r="H28" s="27" t="s">
        <v>20</v>
      </c>
      <c r="I28" s="50" t="s">
        <v>264</v>
      </c>
      <c r="J28" s="24" t="s">
        <v>259</v>
      </c>
      <c r="K28" s="24">
        <v>0.5</v>
      </c>
      <c r="L28" s="27" t="s">
        <v>73</v>
      </c>
      <c r="M28" s="51" t="s">
        <v>224</v>
      </c>
      <c r="N28" s="51" t="s">
        <v>225</v>
      </c>
      <c r="O28" s="49">
        <v>800</v>
      </c>
      <c r="P28" s="42">
        <v>800</v>
      </c>
      <c r="Q28" s="49"/>
      <c r="R28" s="42">
        <f t="shared" si="3"/>
        <v>800</v>
      </c>
      <c r="S28" s="42">
        <v>800</v>
      </c>
      <c r="T28" s="64"/>
      <c r="U28" s="42"/>
      <c r="V28" s="42"/>
      <c r="W28" s="42"/>
      <c r="X28" s="42"/>
      <c r="Y28" s="51"/>
      <c r="Z28" s="51"/>
      <c r="AA28" s="51"/>
      <c r="AB28" s="29" t="s">
        <v>265</v>
      </c>
      <c r="AC28" s="24"/>
      <c r="AD28" s="24"/>
      <c r="AE28" s="24"/>
      <c r="AF28" s="24"/>
      <c r="AG28" s="24"/>
      <c r="AH28" s="24"/>
      <c r="AI28" s="24"/>
      <c r="AJ28" s="24"/>
      <c r="AK28" s="24"/>
      <c r="AL28" s="24"/>
      <c r="AM28" s="27"/>
      <c r="AN28" s="10"/>
    </row>
    <row r="29" s="7" customFormat="1" ht="105.75" hidden="1" spans="1:40">
      <c r="A29" s="24">
        <v>22</v>
      </c>
      <c r="B29" s="24" t="s">
        <v>266</v>
      </c>
      <c r="C29" s="30" t="s">
        <v>267</v>
      </c>
      <c r="D29" s="24" t="s">
        <v>66</v>
      </c>
      <c r="E29" s="24" t="s">
        <v>218</v>
      </c>
      <c r="F29" s="24" t="s">
        <v>68</v>
      </c>
      <c r="G29" s="29" t="s">
        <v>161</v>
      </c>
      <c r="H29" s="27" t="s">
        <v>20</v>
      </c>
      <c r="I29" s="50" t="s">
        <v>268</v>
      </c>
      <c r="J29" s="24" t="s">
        <v>269</v>
      </c>
      <c r="K29" s="24">
        <v>1283</v>
      </c>
      <c r="L29" s="42" t="s">
        <v>73</v>
      </c>
      <c r="M29" s="51" t="s">
        <v>224</v>
      </c>
      <c r="N29" s="51" t="s">
        <v>225</v>
      </c>
      <c r="O29" s="54">
        <v>399.09</v>
      </c>
      <c r="P29" s="54">
        <v>399.09</v>
      </c>
      <c r="Q29" s="49"/>
      <c r="R29" s="42">
        <f t="shared" si="3"/>
        <v>399.09</v>
      </c>
      <c r="S29" s="54">
        <v>399.09</v>
      </c>
      <c r="T29" s="64"/>
      <c r="U29" s="42"/>
      <c r="V29" s="42"/>
      <c r="W29" s="42"/>
      <c r="X29" s="42"/>
      <c r="Y29" s="51"/>
      <c r="Z29" s="51"/>
      <c r="AA29" s="51"/>
      <c r="AB29" s="29" t="s">
        <v>260</v>
      </c>
      <c r="AC29" s="24"/>
      <c r="AD29" s="24"/>
      <c r="AE29" s="24">
        <v>1</v>
      </c>
      <c r="AF29" s="24"/>
      <c r="AG29" s="24"/>
      <c r="AH29" s="24"/>
      <c r="AI29" s="24"/>
      <c r="AJ29" s="24"/>
      <c r="AK29" s="24"/>
      <c r="AL29" s="24"/>
      <c r="AM29" s="27" t="s">
        <v>261</v>
      </c>
      <c r="AN29" s="10"/>
    </row>
    <row r="30" s="7" customFormat="1" ht="105.75" hidden="1" spans="1:40">
      <c r="A30" s="24">
        <v>23</v>
      </c>
      <c r="B30" s="29" t="s">
        <v>270</v>
      </c>
      <c r="C30" s="30" t="s">
        <v>271</v>
      </c>
      <c r="D30" s="24" t="s">
        <v>66</v>
      </c>
      <c r="E30" s="24" t="s">
        <v>218</v>
      </c>
      <c r="F30" s="24" t="s">
        <v>68</v>
      </c>
      <c r="G30" s="29" t="s">
        <v>161</v>
      </c>
      <c r="H30" s="27" t="s">
        <v>20</v>
      </c>
      <c r="I30" s="50" t="s">
        <v>272</v>
      </c>
      <c r="J30" s="24" t="s">
        <v>259</v>
      </c>
      <c r="K30" s="24">
        <v>1</v>
      </c>
      <c r="L30" s="42" t="s">
        <v>73</v>
      </c>
      <c r="M30" s="51" t="s">
        <v>224</v>
      </c>
      <c r="N30" s="51" t="s">
        <v>225</v>
      </c>
      <c r="O30" s="49">
        <v>3000</v>
      </c>
      <c r="P30" s="42">
        <v>3000</v>
      </c>
      <c r="Q30" s="49"/>
      <c r="R30" s="42">
        <f t="shared" si="3"/>
        <v>3000</v>
      </c>
      <c r="S30" s="49">
        <v>3000</v>
      </c>
      <c r="T30" s="49"/>
      <c r="U30" s="49"/>
      <c r="V30" s="42"/>
      <c r="W30" s="42"/>
      <c r="X30" s="42"/>
      <c r="Y30" s="51"/>
      <c r="Z30" s="51"/>
      <c r="AA30" s="51"/>
      <c r="AB30" s="29" t="s">
        <v>273</v>
      </c>
      <c r="AC30" s="24"/>
      <c r="AD30" s="24"/>
      <c r="AE30" s="24"/>
      <c r="AF30" s="24">
        <v>1</v>
      </c>
      <c r="AG30" s="24"/>
      <c r="AH30" s="24"/>
      <c r="AI30" s="24"/>
      <c r="AJ30" s="24"/>
      <c r="AK30" s="24"/>
      <c r="AL30" s="24"/>
      <c r="AM30" s="29"/>
      <c r="AN30" s="10"/>
    </row>
    <row r="31" s="7" customFormat="1" ht="72" hidden="1" customHeight="1" spans="1:40">
      <c r="A31" s="24">
        <v>24</v>
      </c>
      <c r="B31" s="29" t="s">
        <v>274</v>
      </c>
      <c r="C31" s="30" t="s">
        <v>275</v>
      </c>
      <c r="D31" s="24" t="s">
        <v>66</v>
      </c>
      <c r="E31" s="24" t="s">
        <v>276</v>
      </c>
      <c r="F31" s="24" t="s">
        <v>68</v>
      </c>
      <c r="G31" s="29" t="s">
        <v>161</v>
      </c>
      <c r="H31" s="24" t="s">
        <v>277</v>
      </c>
      <c r="I31" s="50" t="s">
        <v>278</v>
      </c>
      <c r="J31" s="24" t="s">
        <v>195</v>
      </c>
      <c r="K31" s="24">
        <v>1</v>
      </c>
      <c r="L31" s="42" t="s">
        <v>73</v>
      </c>
      <c r="M31" s="51" t="s">
        <v>224</v>
      </c>
      <c r="N31" s="51" t="s">
        <v>225</v>
      </c>
      <c r="O31" s="49">
        <v>6560</v>
      </c>
      <c r="P31" s="42">
        <v>3500</v>
      </c>
      <c r="Q31" s="49"/>
      <c r="R31" s="42">
        <f t="shared" si="3"/>
        <v>3500</v>
      </c>
      <c r="S31" s="49">
        <v>3500</v>
      </c>
      <c r="T31" s="76"/>
      <c r="U31" s="42"/>
      <c r="V31" s="42"/>
      <c r="W31" s="42"/>
      <c r="X31" s="42"/>
      <c r="Y31" s="78">
        <v>3060</v>
      </c>
      <c r="Z31" s="51"/>
      <c r="AA31" s="78">
        <v>3060</v>
      </c>
      <c r="AB31" s="29" t="s">
        <v>279</v>
      </c>
      <c r="AC31" s="24"/>
      <c r="AD31" s="24"/>
      <c r="AE31" s="24"/>
      <c r="AF31" s="24">
        <v>1</v>
      </c>
      <c r="AG31" s="24"/>
      <c r="AH31" s="24"/>
      <c r="AI31" s="24"/>
      <c r="AJ31" s="24"/>
      <c r="AK31" s="24"/>
      <c r="AL31" s="24"/>
      <c r="AM31" s="29" t="s">
        <v>280</v>
      </c>
      <c r="AN31" s="10"/>
    </row>
    <row r="32" s="7" customFormat="1" ht="123.4" hidden="1" spans="1:40">
      <c r="A32" s="24">
        <v>25</v>
      </c>
      <c r="B32" s="24" t="s">
        <v>287</v>
      </c>
      <c r="C32" s="30" t="s">
        <v>288</v>
      </c>
      <c r="D32" s="24" t="s">
        <v>66</v>
      </c>
      <c r="E32" s="24" t="s">
        <v>218</v>
      </c>
      <c r="F32" s="24" t="s">
        <v>68</v>
      </c>
      <c r="G32" s="29" t="s">
        <v>161</v>
      </c>
      <c r="H32" s="24" t="s">
        <v>289</v>
      </c>
      <c r="I32" s="50" t="s">
        <v>290</v>
      </c>
      <c r="J32" s="24" t="s">
        <v>221</v>
      </c>
      <c r="K32" s="24" t="s">
        <v>291</v>
      </c>
      <c r="L32" s="42" t="s">
        <v>223</v>
      </c>
      <c r="M32" s="51" t="s">
        <v>292</v>
      </c>
      <c r="N32" s="51" t="s">
        <v>293</v>
      </c>
      <c r="O32" s="49">
        <v>330</v>
      </c>
      <c r="P32" s="42">
        <v>330</v>
      </c>
      <c r="Q32" s="49"/>
      <c r="R32" s="42">
        <v>330</v>
      </c>
      <c r="S32" s="54">
        <v>330</v>
      </c>
      <c r="T32" s="63"/>
      <c r="U32" s="42"/>
      <c r="V32" s="42"/>
      <c r="W32" s="42"/>
      <c r="X32" s="42"/>
      <c r="Y32" s="69"/>
      <c r="Z32" s="51"/>
      <c r="AA32" s="69"/>
      <c r="AB32" s="29" t="s">
        <v>226</v>
      </c>
      <c r="AC32" s="24"/>
      <c r="AD32" s="24"/>
      <c r="AE32" s="24"/>
      <c r="AF32" s="24"/>
      <c r="AG32" s="24">
        <v>1</v>
      </c>
      <c r="AH32" s="24"/>
      <c r="AI32" s="24"/>
      <c r="AJ32" s="24"/>
      <c r="AK32" s="24"/>
      <c r="AL32" s="24"/>
      <c r="AM32" s="29"/>
      <c r="AN32" s="10"/>
    </row>
    <row r="33" s="7" customFormat="1" ht="105.75" hidden="1" spans="1:39">
      <c r="A33" s="24">
        <v>26</v>
      </c>
      <c r="B33" s="26" t="s">
        <v>294</v>
      </c>
      <c r="C33" s="27" t="s">
        <v>295</v>
      </c>
      <c r="D33" s="27" t="s">
        <v>13</v>
      </c>
      <c r="E33" s="27" t="s">
        <v>296</v>
      </c>
      <c r="F33" s="27" t="s">
        <v>297</v>
      </c>
      <c r="G33" s="27" t="s">
        <v>88</v>
      </c>
      <c r="H33" s="27" t="s">
        <v>20</v>
      </c>
      <c r="I33" s="44" t="s">
        <v>298</v>
      </c>
      <c r="J33" s="27" t="s">
        <v>99</v>
      </c>
      <c r="K33" s="27" t="s">
        <v>299</v>
      </c>
      <c r="L33" s="27" t="s">
        <v>61</v>
      </c>
      <c r="M33" s="27" t="s">
        <v>292</v>
      </c>
      <c r="N33" s="27" t="s">
        <v>293</v>
      </c>
      <c r="O33" s="54">
        <v>8600</v>
      </c>
      <c r="P33" s="42">
        <v>8600</v>
      </c>
      <c r="Q33" s="42"/>
      <c r="R33" s="42">
        <f>S33+T33+U33+V33+W33</f>
        <v>8600</v>
      </c>
      <c r="S33" s="27"/>
      <c r="T33" s="45">
        <v>2600</v>
      </c>
      <c r="U33" s="45"/>
      <c r="V33" s="45">
        <v>6000</v>
      </c>
      <c r="W33" s="27"/>
      <c r="X33" s="27"/>
      <c r="Y33" s="27"/>
      <c r="Z33" s="27"/>
      <c r="AA33" s="27"/>
      <c r="AB33" s="27" t="s">
        <v>300</v>
      </c>
      <c r="AC33" s="24"/>
      <c r="AD33" s="24"/>
      <c r="AE33" s="24"/>
      <c r="AF33" s="24"/>
      <c r="AG33" s="24"/>
      <c r="AH33" s="24">
        <v>1</v>
      </c>
      <c r="AI33" s="68"/>
      <c r="AJ33" s="24"/>
      <c r="AK33" s="24"/>
      <c r="AL33" s="24"/>
      <c r="AM33" s="27"/>
    </row>
    <row r="34" s="10" customFormat="1" ht="105.75" hidden="1" spans="1:40">
      <c r="A34" s="24">
        <v>27</v>
      </c>
      <c r="B34" s="27" t="s">
        <v>306</v>
      </c>
      <c r="C34" s="27" t="s">
        <v>307</v>
      </c>
      <c r="D34" s="24" t="s">
        <v>66</v>
      </c>
      <c r="E34" s="24" t="s">
        <v>218</v>
      </c>
      <c r="F34" s="27" t="s">
        <v>308</v>
      </c>
      <c r="G34" s="27" t="s">
        <v>88</v>
      </c>
      <c r="H34" s="27" t="s">
        <v>309</v>
      </c>
      <c r="I34" s="44" t="s">
        <v>310</v>
      </c>
      <c r="J34" s="27" t="s">
        <v>99</v>
      </c>
      <c r="K34" s="27" t="s">
        <v>311</v>
      </c>
      <c r="L34" s="42" t="s">
        <v>73</v>
      </c>
      <c r="M34" s="27" t="s">
        <v>292</v>
      </c>
      <c r="N34" s="27" t="s">
        <v>293</v>
      </c>
      <c r="O34" s="45">
        <v>756.2</v>
      </c>
      <c r="P34" s="42">
        <v>756.2</v>
      </c>
      <c r="Q34" s="27"/>
      <c r="R34" s="42">
        <f>S34+T34+U34+V34+W34</f>
        <v>756.2</v>
      </c>
      <c r="S34" s="45"/>
      <c r="T34" s="45">
        <v>756.2</v>
      </c>
      <c r="U34" s="27"/>
      <c r="V34" s="27"/>
      <c r="W34" s="27"/>
      <c r="X34" s="27"/>
      <c r="Y34" s="27"/>
      <c r="Z34" s="27"/>
      <c r="AA34" s="27"/>
      <c r="AB34" s="27" t="s">
        <v>226</v>
      </c>
      <c r="AC34" s="24"/>
      <c r="AD34" s="24"/>
      <c r="AE34" s="24"/>
      <c r="AF34" s="24"/>
      <c r="AG34" s="24"/>
      <c r="AH34" s="24">
        <v>1</v>
      </c>
      <c r="AI34" s="76"/>
      <c r="AJ34" s="24"/>
      <c r="AK34" s="24"/>
      <c r="AL34" s="24"/>
      <c r="AM34" s="27" t="s">
        <v>312</v>
      </c>
      <c r="AN34" s="7"/>
    </row>
    <row r="35" s="10" customFormat="1" ht="105.75" hidden="1" spans="1:40">
      <c r="A35" s="24">
        <v>28</v>
      </c>
      <c r="B35" s="27" t="s">
        <v>313</v>
      </c>
      <c r="C35" s="27" t="s">
        <v>314</v>
      </c>
      <c r="D35" s="24" t="s">
        <v>66</v>
      </c>
      <c r="E35" s="24" t="s">
        <v>218</v>
      </c>
      <c r="F35" s="27" t="s">
        <v>308</v>
      </c>
      <c r="G35" s="27" t="s">
        <v>88</v>
      </c>
      <c r="H35" s="27" t="s">
        <v>315</v>
      </c>
      <c r="I35" s="44" t="s">
        <v>316</v>
      </c>
      <c r="J35" s="27" t="s">
        <v>99</v>
      </c>
      <c r="K35" s="27" t="s">
        <v>317</v>
      </c>
      <c r="L35" s="42" t="s">
        <v>73</v>
      </c>
      <c r="M35" s="27" t="s">
        <v>292</v>
      </c>
      <c r="N35" s="27" t="s">
        <v>293</v>
      </c>
      <c r="O35" s="45">
        <v>584.5</v>
      </c>
      <c r="P35" s="42">
        <v>584.5</v>
      </c>
      <c r="Q35" s="27"/>
      <c r="R35" s="42">
        <f>S35+T35+U35+V35+W35</f>
        <v>584.5</v>
      </c>
      <c r="S35" s="45"/>
      <c r="T35" s="45">
        <v>584.5</v>
      </c>
      <c r="U35" s="27"/>
      <c r="V35" s="27"/>
      <c r="W35" s="27"/>
      <c r="X35" s="27"/>
      <c r="Y35" s="27"/>
      <c r="Z35" s="27"/>
      <c r="AA35" s="27"/>
      <c r="AB35" s="27" t="s">
        <v>226</v>
      </c>
      <c r="AC35" s="24"/>
      <c r="AD35" s="24"/>
      <c r="AE35" s="24"/>
      <c r="AF35" s="24"/>
      <c r="AG35" s="24"/>
      <c r="AH35" s="24">
        <v>1</v>
      </c>
      <c r="AI35" s="76"/>
      <c r="AJ35" s="24"/>
      <c r="AK35" s="24"/>
      <c r="AL35" s="24"/>
      <c r="AM35" s="27" t="s">
        <v>312</v>
      </c>
      <c r="AN35" s="7"/>
    </row>
    <row r="36" s="10" customFormat="1" ht="105.75" hidden="1" spans="1:40">
      <c r="A36" s="24">
        <v>29</v>
      </c>
      <c r="B36" s="27" t="s">
        <v>318</v>
      </c>
      <c r="C36" s="27" t="s">
        <v>319</v>
      </c>
      <c r="D36" s="24" t="s">
        <v>66</v>
      </c>
      <c r="E36" s="24" t="s">
        <v>218</v>
      </c>
      <c r="F36" s="27" t="s">
        <v>308</v>
      </c>
      <c r="G36" s="27" t="s">
        <v>88</v>
      </c>
      <c r="H36" s="27" t="s">
        <v>320</v>
      </c>
      <c r="I36" s="44" t="s">
        <v>321</v>
      </c>
      <c r="J36" s="27" t="s">
        <v>99</v>
      </c>
      <c r="K36" s="27" t="s">
        <v>322</v>
      </c>
      <c r="L36" s="42" t="s">
        <v>73</v>
      </c>
      <c r="M36" s="27" t="s">
        <v>292</v>
      </c>
      <c r="N36" s="27" t="s">
        <v>293</v>
      </c>
      <c r="O36" s="45">
        <v>794</v>
      </c>
      <c r="P36" s="42">
        <v>794</v>
      </c>
      <c r="Q36" s="27"/>
      <c r="R36" s="42">
        <f>S36+T36+U36+V36+W36</f>
        <v>794</v>
      </c>
      <c r="S36" s="27"/>
      <c r="T36" s="45">
        <v>794</v>
      </c>
      <c r="U36" s="27"/>
      <c r="V36" s="27"/>
      <c r="W36" s="27"/>
      <c r="X36" s="27"/>
      <c r="Y36" s="27"/>
      <c r="Z36" s="27"/>
      <c r="AA36" s="27"/>
      <c r="AB36" s="27" t="s">
        <v>226</v>
      </c>
      <c r="AC36" s="24"/>
      <c r="AD36" s="24"/>
      <c r="AE36" s="24"/>
      <c r="AF36" s="24"/>
      <c r="AG36" s="24"/>
      <c r="AH36" s="24">
        <v>1</v>
      </c>
      <c r="AI36" s="76"/>
      <c r="AJ36" s="24"/>
      <c r="AK36" s="24"/>
      <c r="AL36" s="24"/>
      <c r="AM36" s="27" t="s">
        <v>312</v>
      </c>
      <c r="AN36" s="7"/>
    </row>
    <row r="37" s="10" customFormat="1" ht="105.75" hidden="1" spans="1:40">
      <c r="A37" s="24">
        <v>30</v>
      </c>
      <c r="B37" s="27" t="s">
        <v>323</v>
      </c>
      <c r="C37" s="27" t="s">
        <v>324</v>
      </c>
      <c r="D37" s="24" t="s">
        <v>66</v>
      </c>
      <c r="E37" s="24" t="s">
        <v>218</v>
      </c>
      <c r="F37" s="27" t="s">
        <v>308</v>
      </c>
      <c r="G37" s="27" t="s">
        <v>88</v>
      </c>
      <c r="H37" s="27" t="s">
        <v>325</v>
      </c>
      <c r="I37" s="44" t="s">
        <v>326</v>
      </c>
      <c r="J37" s="27" t="s">
        <v>99</v>
      </c>
      <c r="K37" s="27" t="s">
        <v>327</v>
      </c>
      <c r="L37" s="42" t="s">
        <v>73</v>
      </c>
      <c r="M37" s="27" t="s">
        <v>292</v>
      </c>
      <c r="N37" s="27" t="s">
        <v>293</v>
      </c>
      <c r="O37" s="45">
        <v>595</v>
      </c>
      <c r="P37" s="42">
        <v>595</v>
      </c>
      <c r="Q37" s="27"/>
      <c r="R37" s="42">
        <f>S37+T37+U37+V37+W37</f>
        <v>595</v>
      </c>
      <c r="S37" s="45"/>
      <c r="T37" s="27">
        <v>595</v>
      </c>
      <c r="U37" s="27"/>
      <c r="V37" s="27"/>
      <c r="W37" s="27"/>
      <c r="X37" s="27"/>
      <c r="Y37" s="27"/>
      <c r="Z37" s="27"/>
      <c r="AA37" s="27"/>
      <c r="AB37" s="27" t="s">
        <v>226</v>
      </c>
      <c r="AC37" s="24"/>
      <c r="AD37" s="79"/>
      <c r="AE37" s="79"/>
      <c r="AF37" s="79"/>
      <c r="AG37" s="24"/>
      <c r="AH37" s="24">
        <v>1</v>
      </c>
      <c r="AI37" s="76"/>
      <c r="AJ37" s="79"/>
      <c r="AK37" s="79"/>
      <c r="AL37" s="79"/>
      <c r="AM37" s="27" t="s">
        <v>312</v>
      </c>
      <c r="AN37" s="7"/>
    </row>
    <row r="38" s="10" customFormat="1" ht="114" hidden="1" customHeight="1" spans="1:40">
      <c r="A38" s="24">
        <v>31</v>
      </c>
      <c r="B38" s="26" t="s">
        <v>333</v>
      </c>
      <c r="C38" s="27" t="s">
        <v>334</v>
      </c>
      <c r="D38" s="24" t="s">
        <v>66</v>
      </c>
      <c r="E38" s="24" t="s">
        <v>218</v>
      </c>
      <c r="F38" s="27" t="s">
        <v>68</v>
      </c>
      <c r="G38" s="27" t="s">
        <v>335</v>
      </c>
      <c r="H38" s="27" t="s">
        <v>200</v>
      </c>
      <c r="I38" s="44" t="s">
        <v>336</v>
      </c>
      <c r="J38" s="27" t="s">
        <v>337</v>
      </c>
      <c r="K38" s="27" t="s">
        <v>338</v>
      </c>
      <c r="L38" s="27" t="s">
        <v>242</v>
      </c>
      <c r="M38" s="27" t="s">
        <v>292</v>
      </c>
      <c r="N38" s="27" t="s">
        <v>293</v>
      </c>
      <c r="O38" s="54">
        <v>6800</v>
      </c>
      <c r="P38" s="54">
        <v>6800</v>
      </c>
      <c r="Q38" s="27"/>
      <c r="R38" s="54">
        <v>6800</v>
      </c>
      <c r="S38" s="54"/>
      <c r="T38" s="27"/>
      <c r="U38" s="54">
        <v>6800</v>
      </c>
      <c r="V38" s="27"/>
      <c r="W38" s="27"/>
      <c r="X38" s="27"/>
      <c r="Y38" s="27"/>
      <c r="Z38" s="27"/>
      <c r="AA38" s="80"/>
      <c r="AB38" s="27" t="s">
        <v>339</v>
      </c>
      <c r="AC38" s="24"/>
      <c r="AD38" s="24"/>
      <c r="AE38" s="24"/>
      <c r="AF38" s="24"/>
      <c r="AG38" s="81"/>
      <c r="AH38" s="81"/>
      <c r="AJ38" s="24"/>
      <c r="AK38" s="24"/>
      <c r="AL38" s="24"/>
      <c r="AM38" s="27" t="s">
        <v>261</v>
      </c>
      <c r="AN38" s="7"/>
    </row>
    <row r="39" s="10" customFormat="1" ht="123.4" hidden="1" spans="1:40">
      <c r="A39" s="24">
        <v>32</v>
      </c>
      <c r="B39" s="26" t="s">
        <v>340</v>
      </c>
      <c r="C39" s="27" t="s">
        <v>341</v>
      </c>
      <c r="D39" s="24" t="s">
        <v>66</v>
      </c>
      <c r="E39" s="27" t="s">
        <v>218</v>
      </c>
      <c r="F39" s="27" t="s">
        <v>68</v>
      </c>
      <c r="G39" s="27" t="s">
        <v>335</v>
      </c>
      <c r="H39" s="27" t="s">
        <v>200</v>
      </c>
      <c r="I39" s="44" t="s">
        <v>342</v>
      </c>
      <c r="J39" s="27" t="s">
        <v>99</v>
      </c>
      <c r="K39" s="27" t="s">
        <v>343</v>
      </c>
      <c r="L39" s="27" t="s">
        <v>242</v>
      </c>
      <c r="M39" s="27" t="s">
        <v>292</v>
      </c>
      <c r="N39" s="27" t="s">
        <v>293</v>
      </c>
      <c r="O39" s="54">
        <v>8400</v>
      </c>
      <c r="P39" s="54">
        <v>8400</v>
      </c>
      <c r="Q39" s="27"/>
      <c r="R39" s="42">
        <f t="shared" ref="R39:R46" si="4">S39+T39+U39+V39+W39</f>
        <v>8400</v>
      </c>
      <c r="S39" s="54">
        <v>4600</v>
      </c>
      <c r="T39" s="27"/>
      <c r="U39" s="45">
        <v>3800</v>
      </c>
      <c r="V39" s="45"/>
      <c r="W39" s="42"/>
      <c r="X39" s="42"/>
      <c r="Y39" s="42"/>
      <c r="Z39" s="42"/>
      <c r="AA39" s="80"/>
      <c r="AB39" s="27" t="s">
        <v>339</v>
      </c>
      <c r="AC39" s="24"/>
      <c r="AD39" s="24"/>
      <c r="AE39" s="24">
        <v>1</v>
      </c>
      <c r="AF39" s="24"/>
      <c r="AG39" s="24"/>
      <c r="AH39" s="24"/>
      <c r="AI39" s="24"/>
      <c r="AJ39" s="24"/>
      <c r="AK39" s="24"/>
      <c r="AL39" s="24"/>
      <c r="AM39" s="27" t="s">
        <v>261</v>
      </c>
      <c r="AN39" s="7"/>
    </row>
    <row r="40" s="10" customFormat="1" ht="123.4" hidden="1" spans="1:40">
      <c r="A40" s="24">
        <v>33</v>
      </c>
      <c r="B40" s="26" t="s">
        <v>344</v>
      </c>
      <c r="C40" s="27" t="s">
        <v>345</v>
      </c>
      <c r="D40" s="24" t="s">
        <v>66</v>
      </c>
      <c r="E40" s="27" t="s">
        <v>218</v>
      </c>
      <c r="F40" s="27" t="s">
        <v>68</v>
      </c>
      <c r="G40" s="27" t="s">
        <v>335</v>
      </c>
      <c r="H40" s="27" t="s">
        <v>200</v>
      </c>
      <c r="I40" s="44" t="s">
        <v>346</v>
      </c>
      <c r="J40" s="27" t="s">
        <v>347</v>
      </c>
      <c r="K40" s="27" t="s">
        <v>348</v>
      </c>
      <c r="L40" s="27" t="s">
        <v>73</v>
      </c>
      <c r="M40" s="27" t="s">
        <v>292</v>
      </c>
      <c r="N40" s="27" t="s">
        <v>293</v>
      </c>
      <c r="O40" s="54">
        <v>1704</v>
      </c>
      <c r="P40" s="54">
        <v>1704</v>
      </c>
      <c r="Q40" s="27"/>
      <c r="R40" s="42">
        <f t="shared" si="4"/>
        <v>1704</v>
      </c>
      <c r="S40" s="54">
        <v>1704</v>
      </c>
      <c r="T40" s="27"/>
      <c r="U40" s="45"/>
      <c r="V40" s="45"/>
      <c r="W40" s="42"/>
      <c r="X40" s="42"/>
      <c r="Y40" s="42"/>
      <c r="Z40" s="42"/>
      <c r="AA40" s="80"/>
      <c r="AB40" s="27" t="s">
        <v>339</v>
      </c>
      <c r="AC40" s="24"/>
      <c r="AD40" s="24"/>
      <c r="AE40" s="24"/>
      <c r="AF40" s="24"/>
      <c r="AG40" s="24"/>
      <c r="AH40" s="24"/>
      <c r="AI40" s="24"/>
      <c r="AJ40" s="24"/>
      <c r="AK40" s="24"/>
      <c r="AL40" s="24"/>
      <c r="AM40" s="27" t="s">
        <v>261</v>
      </c>
      <c r="AN40" s="7"/>
    </row>
    <row r="41" s="10" customFormat="1" ht="88.15" hidden="1" spans="1:40">
      <c r="A41" s="24">
        <v>34</v>
      </c>
      <c r="B41" s="24" t="s">
        <v>349</v>
      </c>
      <c r="C41" s="27" t="s">
        <v>350</v>
      </c>
      <c r="D41" s="24" t="s">
        <v>12</v>
      </c>
      <c r="E41" s="24" t="s">
        <v>351</v>
      </c>
      <c r="F41" s="24" t="s">
        <v>68</v>
      </c>
      <c r="G41" s="24" t="s">
        <v>88</v>
      </c>
      <c r="H41" s="24" t="s">
        <v>20</v>
      </c>
      <c r="I41" s="52" t="s">
        <v>352</v>
      </c>
      <c r="J41" s="24" t="s">
        <v>353</v>
      </c>
      <c r="K41" s="24">
        <v>950</v>
      </c>
      <c r="L41" s="42" t="s">
        <v>73</v>
      </c>
      <c r="M41" s="42" t="s">
        <v>354</v>
      </c>
      <c r="N41" s="42" t="s">
        <v>355</v>
      </c>
      <c r="O41" s="42">
        <v>1140</v>
      </c>
      <c r="P41" s="42">
        <v>1140</v>
      </c>
      <c r="Q41" s="42"/>
      <c r="R41" s="42">
        <f t="shared" si="4"/>
        <v>1140</v>
      </c>
      <c r="S41" s="42"/>
      <c r="T41" s="42">
        <v>1140</v>
      </c>
      <c r="U41" s="42"/>
      <c r="V41" s="42"/>
      <c r="W41" s="42"/>
      <c r="X41" s="42"/>
      <c r="Y41" s="42"/>
      <c r="Z41" s="42"/>
      <c r="AA41" s="42"/>
      <c r="AB41" s="24" t="s">
        <v>356</v>
      </c>
      <c r="AC41" s="24"/>
      <c r="AD41" s="24"/>
      <c r="AE41" s="24"/>
      <c r="AF41" s="24"/>
      <c r="AG41" s="24"/>
      <c r="AH41" s="24">
        <v>1</v>
      </c>
      <c r="AI41" s="24"/>
      <c r="AJ41" s="24"/>
      <c r="AK41" s="24"/>
      <c r="AL41" s="24"/>
      <c r="AM41" s="24"/>
      <c r="AN41" s="7"/>
    </row>
    <row r="42" s="10" customFormat="1" ht="176.25" hidden="1" spans="1:40">
      <c r="A42" s="24">
        <v>35</v>
      </c>
      <c r="B42" s="26" t="s">
        <v>357</v>
      </c>
      <c r="C42" s="27" t="s">
        <v>358</v>
      </c>
      <c r="D42" s="24" t="s">
        <v>13</v>
      </c>
      <c r="E42" s="24" t="s">
        <v>359</v>
      </c>
      <c r="F42" s="24" t="s">
        <v>297</v>
      </c>
      <c r="G42" s="27" t="s">
        <v>133</v>
      </c>
      <c r="H42" s="27" t="s">
        <v>360</v>
      </c>
      <c r="I42" s="27" t="s">
        <v>361</v>
      </c>
      <c r="J42" s="27" t="s">
        <v>99</v>
      </c>
      <c r="K42" s="27" t="s">
        <v>362</v>
      </c>
      <c r="L42" s="27" t="s">
        <v>223</v>
      </c>
      <c r="M42" s="27" t="s">
        <v>354</v>
      </c>
      <c r="N42" s="42" t="s">
        <v>355</v>
      </c>
      <c r="O42" s="45">
        <v>335</v>
      </c>
      <c r="P42" s="42">
        <v>335</v>
      </c>
      <c r="Q42" s="27"/>
      <c r="R42" s="42">
        <f t="shared" si="4"/>
        <v>335</v>
      </c>
      <c r="S42" s="45">
        <v>335</v>
      </c>
      <c r="T42" s="27"/>
      <c r="U42" s="27"/>
      <c r="V42" s="27"/>
      <c r="W42" s="27"/>
      <c r="X42" s="27"/>
      <c r="Y42" s="27"/>
      <c r="Z42" s="27"/>
      <c r="AA42" s="27"/>
      <c r="AB42" s="24" t="s">
        <v>363</v>
      </c>
      <c r="AC42" s="24"/>
      <c r="AD42" s="24"/>
      <c r="AE42" s="24"/>
      <c r="AF42" s="24"/>
      <c r="AG42" s="24">
        <v>1</v>
      </c>
      <c r="AH42" s="24"/>
      <c r="AI42" s="24"/>
      <c r="AJ42" s="24"/>
      <c r="AK42" s="24"/>
      <c r="AL42" s="24"/>
      <c r="AM42" s="27"/>
      <c r="AN42" s="7"/>
    </row>
    <row r="43" s="10" customFormat="1" ht="88.15" hidden="1" spans="1:40">
      <c r="A43" s="24">
        <v>36</v>
      </c>
      <c r="B43" s="26" t="s">
        <v>364</v>
      </c>
      <c r="C43" s="24" t="s">
        <v>365</v>
      </c>
      <c r="D43" s="24" t="s">
        <v>13</v>
      </c>
      <c r="E43" s="24" t="s">
        <v>359</v>
      </c>
      <c r="F43" s="24" t="s">
        <v>297</v>
      </c>
      <c r="G43" s="24" t="s">
        <v>161</v>
      </c>
      <c r="H43" s="24" t="s">
        <v>366</v>
      </c>
      <c r="I43" s="41" t="s">
        <v>367</v>
      </c>
      <c r="J43" s="27" t="s">
        <v>99</v>
      </c>
      <c r="K43" s="24">
        <v>13.5</v>
      </c>
      <c r="L43" s="42" t="s">
        <v>73</v>
      </c>
      <c r="M43" s="42" t="s">
        <v>354</v>
      </c>
      <c r="N43" s="42" t="s">
        <v>355</v>
      </c>
      <c r="O43" s="42">
        <v>1620</v>
      </c>
      <c r="P43" s="42">
        <v>1620</v>
      </c>
      <c r="Q43" s="42"/>
      <c r="R43" s="42">
        <f t="shared" si="4"/>
        <v>1620</v>
      </c>
      <c r="S43" s="42">
        <v>1620</v>
      </c>
      <c r="T43" s="42"/>
      <c r="U43" s="42"/>
      <c r="V43" s="42"/>
      <c r="W43" s="42"/>
      <c r="X43" s="42"/>
      <c r="Y43" s="42"/>
      <c r="Z43" s="42"/>
      <c r="AA43" s="42"/>
      <c r="AB43" s="24" t="s">
        <v>363</v>
      </c>
      <c r="AC43" s="24"/>
      <c r="AD43" s="24"/>
      <c r="AE43" s="24">
        <v>1</v>
      </c>
      <c r="AF43" s="24"/>
      <c r="AG43" s="24"/>
      <c r="AH43" s="24"/>
      <c r="AI43" s="24"/>
      <c r="AJ43" s="24"/>
      <c r="AK43" s="24"/>
      <c r="AL43" s="24"/>
      <c r="AM43" s="24"/>
      <c r="AN43" s="7"/>
    </row>
    <row r="44" s="7" customFormat="1" ht="88.15" hidden="1" spans="1:39">
      <c r="A44" s="24">
        <v>37</v>
      </c>
      <c r="B44" s="26" t="s">
        <v>381</v>
      </c>
      <c r="C44" s="24" t="s">
        <v>382</v>
      </c>
      <c r="D44" s="24" t="s">
        <v>13</v>
      </c>
      <c r="E44" s="24" t="s">
        <v>359</v>
      </c>
      <c r="F44" s="24" t="s">
        <v>297</v>
      </c>
      <c r="G44" s="24" t="s">
        <v>161</v>
      </c>
      <c r="H44" s="24" t="s">
        <v>383</v>
      </c>
      <c r="I44" s="41" t="s">
        <v>384</v>
      </c>
      <c r="J44" s="27" t="s">
        <v>99</v>
      </c>
      <c r="K44" s="24">
        <v>10</v>
      </c>
      <c r="L44" s="42" t="s">
        <v>73</v>
      </c>
      <c r="M44" s="42" t="s">
        <v>354</v>
      </c>
      <c r="N44" s="42" t="s">
        <v>355</v>
      </c>
      <c r="O44" s="42">
        <v>600</v>
      </c>
      <c r="P44" s="42">
        <v>600</v>
      </c>
      <c r="Q44" s="42"/>
      <c r="R44" s="42">
        <f t="shared" si="4"/>
        <v>600</v>
      </c>
      <c r="S44" s="42">
        <v>600</v>
      </c>
      <c r="T44" s="42"/>
      <c r="U44" s="42"/>
      <c r="V44" s="42"/>
      <c r="W44" s="42"/>
      <c r="X44" s="42"/>
      <c r="Y44" s="42"/>
      <c r="Z44" s="42"/>
      <c r="AA44" s="42"/>
      <c r="AB44" s="24" t="s">
        <v>363</v>
      </c>
      <c r="AC44" s="24"/>
      <c r="AD44" s="24"/>
      <c r="AE44" s="24">
        <v>1</v>
      </c>
      <c r="AF44" s="24"/>
      <c r="AG44" s="24"/>
      <c r="AH44" s="24"/>
      <c r="AI44" s="24"/>
      <c r="AJ44" s="24"/>
      <c r="AK44" s="24"/>
      <c r="AL44" s="24"/>
      <c r="AM44" s="24"/>
    </row>
    <row r="45" s="7" customFormat="1" ht="193.9" hidden="1" spans="1:39">
      <c r="A45" s="24">
        <v>38</v>
      </c>
      <c r="B45" s="24" t="s">
        <v>385</v>
      </c>
      <c r="C45" s="27" t="s">
        <v>386</v>
      </c>
      <c r="D45" s="24" t="s">
        <v>13</v>
      </c>
      <c r="E45" s="24" t="s">
        <v>387</v>
      </c>
      <c r="F45" s="24" t="s">
        <v>68</v>
      </c>
      <c r="G45" s="24" t="s">
        <v>88</v>
      </c>
      <c r="H45" s="24" t="s">
        <v>388</v>
      </c>
      <c r="I45" s="52" t="s">
        <v>389</v>
      </c>
      <c r="J45" s="24" t="s">
        <v>390</v>
      </c>
      <c r="K45" s="45">
        <v>9</v>
      </c>
      <c r="L45" s="42" t="s">
        <v>391</v>
      </c>
      <c r="M45" s="24" t="s">
        <v>392</v>
      </c>
      <c r="N45" s="42" t="s">
        <v>393</v>
      </c>
      <c r="O45" s="49">
        <v>660</v>
      </c>
      <c r="P45" s="42">
        <v>660</v>
      </c>
      <c r="Q45" s="42"/>
      <c r="R45" s="42">
        <f t="shared" si="4"/>
        <v>660</v>
      </c>
      <c r="S45" s="42">
        <v>204</v>
      </c>
      <c r="T45" s="42"/>
      <c r="U45" s="63">
        <v>456</v>
      </c>
      <c r="V45" s="42"/>
      <c r="W45" s="42"/>
      <c r="X45" s="63"/>
      <c r="Y45" s="63"/>
      <c r="Z45" s="63"/>
      <c r="AA45" s="63"/>
      <c r="AB45" s="24" t="s">
        <v>394</v>
      </c>
      <c r="AC45" s="24"/>
      <c r="AD45" s="24"/>
      <c r="AE45" s="24"/>
      <c r="AF45" s="24"/>
      <c r="AG45" s="24">
        <v>1</v>
      </c>
      <c r="AH45" s="24"/>
      <c r="AI45" s="24" t="s">
        <v>395</v>
      </c>
      <c r="AJ45" s="24"/>
      <c r="AK45" s="24"/>
      <c r="AL45" s="24"/>
      <c r="AM45" s="24"/>
    </row>
    <row r="46" s="7" customFormat="1" ht="220" hidden="1" customHeight="1" spans="1:40">
      <c r="A46" s="24">
        <v>39</v>
      </c>
      <c r="B46" s="24" t="s">
        <v>396</v>
      </c>
      <c r="C46" s="24" t="s">
        <v>397</v>
      </c>
      <c r="D46" s="24" t="s">
        <v>66</v>
      </c>
      <c r="E46" s="24" t="s">
        <v>398</v>
      </c>
      <c r="F46" s="24" t="s">
        <v>297</v>
      </c>
      <c r="G46" s="24" t="s">
        <v>399</v>
      </c>
      <c r="H46" s="24" t="s">
        <v>400</v>
      </c>
      <c r="I46" s="41" t="s">
        <v>401</v>
      </c>
      <c r="J46" s="42" t="s">
        <v>207</v>
      </c>
      <c r="K46" s="42">
        <v>1</v>
      </c>
      <c r="L46" s="42" t="s">
        <v>242</v>
      </c>
      <c r="M46" s="24" t="s">
        <v>392</v>
      </c>
      <c r="N46" s="42" t="s">
        <v>393</v>
      </c>
      <c r="O46" s="42">
        <v>613</v>
      </c>
      <c r="P46" s="42">
        <v>300</v>
      </c>
      <c r="Q46" s="42"/>
      <c r="R46" s="42">
        <f t="shared" si="4"/>
        <v>300</v>
      </c>
      <c r="S46" s="42"/>
      <c r="T46" s="42"/>
      <c r="U46" s="42">
        <v>300</v>
      </c>
      <c r="V46" s="42"/>
      <c r="W46" s="42"/>
      <c r="X46" s="42"/>
      <c r="Y46" s="42">
        <v>313</v>
      </c>
      <c r="Z46" s="42">
        <v>313</v>
      </c>
      <c r="AA46" s="68"/>
      <c r="AB46" s="24" t="s">
        <v>402</v>
      </c>
      <c r="AC46" s="24"/>
      <c r="AD46" s="24"/>
      <c r="AE46" s="24"/>
      <c r="AF46" s="24">
        <v>1</v>
      </c>
      <c r="AG46" s="24" t="s">
        <v>395</v>
      </c>
      <c r="AH46" s="24"/>
      <c r="AI46" s="24" t="s">
        <v>395</v>
      </c>
      <c r="AJ46" s="24"/>
      <c r="AK46" s="24"/>
      <c r="AL46" s="24"/>
      <c r="AM46" s="24"/>
      <c r="AN46" s="6"/>
    </row>
    <row r="47" s="7" customFormat="1" ht="232" hidden="1" customHeight="1" spans="1:40">
      <c r="A47" s="24">
        <v>40</v>
      </c>
      <c r="B47" s="24" t="s">
        <v>403</v>
      </c>
      <c r="C47" s="27" t="s">
        <v>404</v>
      </c>
      <c r="D47" s="24" t="s">
        <v>66</v>
      </c>
      <c r="E47" s="24" t="s">
        <v>87</v>
      </c>
      <c r="F47" s="24" t="s">
        <v>68</v>
      </c>
      <c r="G47" s="24" t="s">
        <v>88</v>
      </c>
      <c r="H47" s="24" t="s">
        <v>405</v>
      </c>
      <c r="I47" s="52" t="s">
        <v>406</v>
      </c>
      <c r="J47" s="42" t="s">
        <v>269</v>
      </c>
      <c r="K47" s="42">
        <v>300</v>
      </c>
      <c r="L47" s="42" t="s">
        <v>391</v>
      </c>
      <c r="M47" s="24" t="s">
        <v>392</v>
      </c>
      <c r="N47" s="42" t="s">
        <v>393</v>
      </c>
      <c r="O47" s="42">
        <v>30</v>
      </c>
      <c r="P47" s="42">
        <v>30</v>
      </c>
      <c r="Q47" s="42"/>
      <c r="R47" s="42">
        <v>30</v>
      </c>
      <c r="S47" s="42"/>
      <c r="T47" s="42"/>
      <c r="U47" s="42">
        <v>30</v>
      </c>
      <c r="V47" s="42"/>
      <c r="W47" s="42"/>
      <c r="X47" s="42"/>
      <c r="Y47" s="42"/>
      <c r="Z47" s="42"/>
      <c r="AA47" s="42"/>
      <c r="AB47" s="24" t="s">
        <v>407</v>
      </c>
      <c r="AC47" s="24"/>
      <c r="AD47" s="24"/>
      <c r="AE47" s="24">
        <v>1</v>
      </c>
      <c r="AF47" s="24"/>
      <c r="AG47" s="24"/>
      <c r="AH47" s="24"/>
      <c r="AI47" s="24"/>
      <c r="AJ47" s="24"/>
      <c r="AK47" s="24"/>
      <c r="AL47" s="24"/>
      <c r="AM47" s="24"/>
      <c r="AN47" s="15"/>
    </row>
    <row r="48" s="71" customFormat="1" ht="123.4" hidden="1" spans="1:40">
      <c r="A48" s="24">
        <v>41</v>
      </c>
      <c r="B48" s="24" t="s">
        <v>408</v>
      </c>
      <c r="C48" s="30" t="s">
        <v>409</v>
      </c>
      <c r="D48" s="24" t="s">
        <v>66</v>
      </c>
      <c r="E48" s="24" t="s">
        <v>218</v>
      </c>
      <c r="F48" s="24" t="s">
        <v>68</v>
      </c>
      <c r="G48" s="29" t="s">
        <v>161</v>
      </c>
      <c r="H48" s="24" t="s">
        <v>175</v>
      </c>
      <c r="I48" s="50" t="s">
        <v>479</v>
      </c>
      <c r="J48" s="24" t="s">
        <v>411</v>
      </c>
      <c r="K48" s="24">
        <v>9191</v>
      </c>
      <c r="L48" s="42" t="s">
        <v>223</v>
      </c>
      <c r="M48" s="27" t="s">
        <v>392</v>
      </c>
      <c r="N48" s="27" t="s">
        <v>393</v>
      </c>
      <c r="O48" s="49">
        <v>380</v>
      </c>
      <c r="P48" s="42">
        <v>380</v>
      </c>
      <c r="Q48" s="49"/>
      <c r="R48" s="42">
        <v>380</v>
      </c>
      <c r="S48" s="54">
        <v>380</v>
      </c>
      <c r="T48" s="63"/>
      <c r="U48" s="42"/>
      <c r="V48" s="42"/>
      <c r="W48" s="42"/>
      <c r="X48" s="42"/>
      <c r="Y48" s="69"/>
      <c r="Z48" s="51"/>
      <c r="AA48" s="69"/>
      <c r="AB48" s="29" t="s">
        <v>226</v>
      </c>
      <c r="AC48" s="24"/>
      <c r="AD48" s="24"/>
      <c r="AE48" s="24"/>
      <c r="AF48" s="24"/>
      <c r="AG48" s="24">
        <v>1</v>
      </c>
      <c r="AH48" s="24"/>
      <c r="AI48" s="24"/>
      <c r="AJ48" s="24"/>
      <c r="AK48" s="24"/>
      <c r="AL48" s="24"/>
      <c r="AM48" s="29"/>
      <c r="AN48" s="10"/>
    </row>
    <row r="49" s="7" customFormat="1" ht="123.4" hidden="1" spans="1:40">
      <c r="A49" s="24">
        <v>42</v>
      </c>
      <c r="B49" s="24" t="s">
        <v>412</v>
      </c>
      <c r="C49" s="30" t="s">
        <v>413</v>
      </c>
      <c r="D49" s="24" t="s">
        <v>66</v>
      </c>
      <c r="E49" s="24" t="s">
        <v>218</v>
      </c>
      <c r="F49" s="24" t="s">
        <v>68</v>
      </c>
      <c r="G49" s="29" t="s">
        <v>161</v>
      </c>
      <c r="H49" s="24" t="s">
        <v>175</v>
      </c>
      <c r="I49" s="50" t="s">
        <v>414</v>
      </c>
      <c r="J49" s="24" t="s">
        <v>411</v>
      </c>
      <c r="K49" s="24">
        <v>9008</v>
      </c>
      <c r="L49" s="42" t="s">
        <v>223</v>
      </c>
      <c r="M49" s="27" t="s">
        <v>392</v>
      </c>
      <c r="N49" s="27" t="s">
        <v>393</v>
      </c>
      <c r="O49" s="49">
        <v>380</v>
      </c>
      <c r="P49" s="42">
        <v>380</v>
      </c>
      <c r="Q49" s="49"/>
      <c r="R49" s="42">
        <v>380</v>
      </c>
      <c r="S49" s="54">
        <v>380</v>
      </c>
      <c r="T49" s="63"/>
      <c r="U49" s="42"/>
      <c r="V49" s="42"/>
      <c r="W49" s="42"/>
      <c r="X49" s="42"/>
      <c r="Y49" s="69"/>
      <c r="Z49" s="51"/>
      <c r="AA49" s="69"/>
      <c r="AB49" s="29" t="s">
        <v>226</v>
      </c>
      <c r="AC49" s="24"/>
      <c r="AD49" s="24"/>
      <c r="AE49" s="24"/>
      <c r="AF49" s="24"/>
      <c r="AG49" s="24">
        <v>1</v>
      </c>
      <c r="AH49" s="24"/>
      <c r="AI49" s="24"/>
      <c r="AJ49" s="24"/>
      <c r="AK49" s="24"/>
      <c r="AL49" s="24"/>
      <c r="AM49" s="29"/>
      <c r="AN49" s="10"/>
    </row>
    <row r="50" s="7" customFormat="1" ht="141" hidden="1" spans="1:40">
      <c r="A50" s="24">
        <v>43</v>
      </c>
      <c r="B50" s="24" t="s">
        <v>419</v>
      </c>
      <c r="C50" s="27" t="s">
        <v>420</v>
      </c>
      <c r="D50" s="24" t="s">
        <v>18</v>
      </c>
      <c r="E50" s="24" t="s">
        <v>421</v>
      </c>
      <c r="F50" s="24" t="s">
        <v>68</v>
      </c>
      <c r="G50" s="24" t="s">
        <v>88</v>
      </c>
      <c r="H50" s="24" t="s">
        <v>422</v>
      </c>
      <c r="I50" s="50" t="s">
        <v>423</v>
      </c>
      <c r="J50" s="42" t="s">
        <v>111</v>
      </c>
      <c r="K50" s="42">
        <v>10872</v>
      </c>
      <c r="L50" s="24" t="s">
        <v>112</v>
      </c>
      <c r="M50" s="27" t="s">
        <v>424</v>
      </c>
      <c r="N50" s="43" t="s">
        <v>425</v>
      </c>
      <c r="O50" s="42">
        <v>60</v>
      </c>
      <c r="P50" s="42">
        <v>60</v>
      </c>
      <c r="Q50" s="42"/>
      <c r="R50" s="42">
        <f>S50+T50+U50+V50+W50</f>
        <v>60</v>
      </c>
      <c r="S50" s="42">
        <v>60</v>
      </c>
      <c r="T50" s="42"/>
      <c r="U50" s="42"/>
      <c r="V50" s="42"/>
      <c r="W50" s="42"/>
      <c r="X50" s="42"/>
      <c r="Y50" s="42"/>
      <c r="Z50" s="42"/>
      <c r="AA50" s="42"/>
      <c r="AB50" s="29" t="s">
        <v>426</v>
      </c>
      <c r="AC50" s="24"/>
      <c r="AD50" s="24"/>
      <c r="AE50" s="24"/>
      <c r="AF50" s="24"/>
      <c r="AG50" s="24"/>
      <c r="AH50" s="24">
        <v>1</v>
      </c>
      <c r="AI50" s="24"/>
      <c r="AJ50" s="24"/>
      <c r="AK50" s="24"/>
      <c r="AL50" s="24"/>
      <c r="AM50" s="24"/>
      <c r="AN50" s="6"/>
    </row>
    <row r="51" s="7" customFormat="1" ht="123.4" hidden="1" spans="1:39">
      <c r="A51" s="24">
        <v>44</v>
      </c>
      <c r="B51" s="24" t="s">
        <v>427</v>
      </c>
      <c r="C51" s="27" t="s">
        <v>428</v>
      </c>
      <c r="D51" s="24" t="s">
        <v>13</v>
      </c>
      <c r="E51" s="24" t="s">
        <v>107</v>
      </c>
      <c r="F51" s="24" t="s">
        <v>68</v>
      </c>
      <c r="G51" s="24" t="s">
        <v>88</v>
      </c>
      <c r="H51" s="24" t="s">
        <v>429</v>
      </c>
      <c r="I51" s="50" t="s">
        <v>430</v>
      </c>
      <c r="J51" s="24" t="s">
        <v>111</v>
      </c>
      <c r="K51" s="24">
        <v>128</v>
      </c>
      <c r="L51" s="24" t="s">
        <v>112</v>
      </c>
      <c r="M51" s="24" t="s">
        <v>431</v>
      </c>
      <c r="N51" s="42" t="s">
        <v>432</v>
      </c>
      <c r="O51" s="49">
        <f>P51</f>
        <v>320</v>
      </c>
      <c r="P51" s="42">
        <v>320</v>
      </c>
      <c r="Q51" s="42"/>
      <c r="R51" s="42">
        <f>S51+T51+U51+V51+W51</f>
        <v>320</v>
      </c>
      <c r="S51" s="42">
        <v>320</v>
      </c>
      <c r="T51" s="42"/>
      <c r="U51" s="42"/>
      <c r="V51" s="42"/>
      <c r="W51" s="42"/>
      <c r="X51" s="42"/>
      <c r="Y51" s="42"/>
      <c r="Z51" s="42"/>
      <c r="AA51" s="42"/>
      <c r="AB51" s="29" t="s">
        <v>433</v>
      </c>
      <c r="AC51" s="24"/>
      <c r="AD51" s="24"/>
      <c r="AE51" s="24"/>
      <c r="AF51" s="24">
        <v>1</v>
      </c>
      <c r="AG51" s="24"/>
      <c r="AH51" s="24"/>
      <c r="AI51" s="24"/>
      <c r="AJ51" s="24"/>
      <c r="AK51" s="24"/>
      <c r="AL51" s="24"/>
      <c r="AM51" s="24"/>
    </row>
    <row r="52" s="7" customFormat="1" ht="158.65" hidden="1" spans="1:39">
      <c r="A52" s="24">
        <v>45</v>
      </c>
      <c r="B52" s="24" t="s">
        <v>434</v>
      </c>
      <c r="C52" s="24" t="s">
        <v>435</v>
      </c>
      <c r="D52" s="24" t="s">
        <v>66</v>
      </c>
      <c r="E52" s="24" t="s">
        <v>66</v>
      </c>
      <c r="F52" s="24" t="s">
        <v>68</v>
      </c>
      <c r="G52" s="24" t="s">
        <v>88</v>
      </c>
      <c r="H52" s="24" t="s">
        <v>175</v>
      </c>
      <c r="I52" s="29" t="s">
        <v>436</v>
      </c>
      <c r="J52" s="24" t="s">
        <v>72</v>
      </c>
      <c r="K52" s="73">
        <v>1124.2</v>
      </c>
      <c r="L52" s="24" t="s">
        <v>112</v>
      </c>
      <c r="M52" s="24" t="s">
        <v>177</v>
      </c>
      <c r="N52" s="42" t="s">
        <v>178</v>
      </c>
      <c r="O52" s="42">
        <v>300</v>
      </c>
      <c r="P52" s="42">
        <v>300</v>
      </c>
      <c r="Q52" s="42"/>
      <c r="R52" s="42">
        <f>S52+T52+U52+V52+W52</f>
        <v>300</v>
      </c>
      <c r="S52" s="42">
        <v>300</v>
      </c>
      <c r="T52" s="42"/>
      <c r="U52" s="42"/>
      <c r="V52" s="42"/>
      <c r="W52" s="42"/>
      <c r="X52" s="42"/>
      <c r="Y52" s="42"/>
      <c r="Z52" s="42"/>
      <c r="AA52" s="42"/>
      <c r="AB52" s="29" t="s">
        <v>437</v>
      </c>
      <c r="AC52" s="24"/>
      <c r="AD52" s="24"/>
      <c r="AE52" s="24">
        <v>1</v>
      </c>
      <c r="AF52" s="24"/>
      <c r="AG52" s="24"/>
      <c r="AH52" s="24"/>
      <c r="AI52" s="24"/>
      <c r="AJ52" s="24"/>
      <c r="AK52" s="24"/>
      <c r="AL52" s="24"/>
      <c r="AM52" s="24"/>
    </row>
    <row r="53" s="7" customFormat="1" ht="158.65" hidden="1" spans="1:40">
      <c r="A53" s="24">
        <v>46</v>
      </c>
      <c r="B53" s="24" t="s">
        <v>438</v>
      </c>
      <c r="C53" s="27" t="s">
        <v>439</v>
      </c>
      <c r="D53" s="27" t="s">
        <v>66</v>
      </c>
      <c r="E53" s="27" t="s">
        <v>66</v>
      </c>
      <c r="F53" s="27" t="s">
        <v>68</v>
      </c>
      <c r="G53" s="24" t="s">
        <v>88</v>
      </c>
      <c r="H53" s="27" t="s">
        <v>440</v>
      </c>
      <c r="I53" s="30" t="s">
        <v>441</v>
      </c>
      <c r="J53" s="45" t="s">
        <v>72</v>
      </c>
      <c r="K53" s="54">
        <v>2641.97</v>
      </c>
      <c r="L53" s="24" t="s">
        <v>112</v>
      </c>
      <c r="M53" s="42" t="s">
        <v>113</v>
      </c>
      <c r="N53" s="27" t="s">
        <v>442</v>
      </c>
      <c r="O53" s="49">
        <f>P53</f>
        <v>650</v>
      </c>
      <c r="P53" s="45">
        <v>650</v>
      </c>
      <c r="Q53" s="45">
        <v>0</v>
      </c>
      <c r="R53" s="42">
        <f>P53</f>
        <v>650</v>
      </c>
      <c r="S53" s="42">
        <f>P53</f>
        <v>650</v>
      </c>
      <c r="T53" s="42">
        <v>0</v>
      </c>
      <c r="U53" s="42">
        <v>0</v>
      </c>
      <c r="V53" s="42">
        <v>0</v>
      </c>
      <c r="W53" s="42">
        <v>0</v>
      </c>
      <c r="X53" s="42">
        <v>0</v>
      </c>
      <c r="Y53" s="42">
        <v>0</v>
      </c>
      <c r="Z53" s="42">
        <v>0</v>
      </c>
      <c r="AA53" s="42">
        <v>0</v>
      </c>
      <c r="AB53" s="30" t="s">
        <v>443</v>
      </c>
      <c r="AC53" s="27"/>
      <c r="AD53" s="27"/>
      <c r="AE53" s="27"/>
      <c r="AF53" s="45">
        <v>1</v>
      </c>
      <c r="AG53" s="27"/>
      <c r="AH53" s="27"/>
      <c r="AI53" s="27"/>
      <c r="AJ53" s="27"/>
      <c r="AK53" s="27"/>
      <c r="AL53" s="27"/>
      <c r="AM53" s="27"/>
      <c r="AN53" s="5"/>
    </row>
    <row r="54" s="7" customFormat="1" ht="141" hidden="1" spans="1:39">
      <c r="A54" s="24">
        <v>47</v>
      </c>
      <c r="B54" s="24" t="s">
        <v>450</v>
      </c>
      <c r="C54" s="24" t="s">
        <v>451</v>
      </c>
      <c r="D54" s="24" t="s">
        <v>15</v>
      </c>
      <c r="E54" s="24" t="s">
        <v>452</v>
      </c>
      <c r="F54" s="24" t="s">
        <v>68</v>
      </c>
      <c r="G54" s="24" t="s">
        <v>88</v>
      </c>
      <c r="H54" s="24" t="s">
        <v>20</v>
      </c>
      <c r="I54" s="41" t="s">
        <v>453</v>
      </c>
      <c r="J54" s="24" t="s">
        <v>353</v>
      </c>
      <c r="K54" s="24">
        <v>6500</v>
      </c>
      <c r="L54" s="42" t="s">
        <v>73</v>
      </c>
      <c r="M54" s="42" t="s">
        <v>454</v>
      </c>
      <c r="N54" s="42" t="s">
        <v>455</v>
      </c>
      <c r="O54" s="42">
        <v>1950</v>
      </c>
      <c r="P54" s="42">
        <v>1950</v>
      </c>
      <c r="Q54" s="42"/>
      <c r="R54" s="42">
        <f>S54+T54+U54+V54+W54</f>
        <v>1950</v>
      </c>
      <c r="S54" s="42">
        <v>1950</v>
      </c>
      <c r="T54" s="42"/>
      <c r="U54" s="42"/>
      <c r="V54" s="42"/>
      <c r="W54" s="42"/>
      <c r="X54" s="42"/>
      <c r="Y54" s="42"/>
      <c r="Z54" s="42"/>
      <c r="AA54" s="42"/>
      <c r="AB54" s="24" t="s">
        <v>456</v>
      </c>
      <c r="AC54" s="24"/>
      <c r="AD54" s="24"/>
      <c r="AE54" s="24"/>
      <c r="AF54" s="24"/>
      <c r="AG54" s="24"/>
      <c r="AH54" s="24">
        <v>1</v>
      </c>
      <c r="AI54" s="24"/>
      <c r="AJ54" s="24"/>
      <c r="AK54" s="24"/>
      <c r="AL54" s="24"/>
      <c r="AM54" s="24"/>
    </row>
    <row r="55" s="72" customFormat="1" ht="88.15" hidden="1" spans="1:40">
      <c r="A55" s="24">
        <v>48</v>
      </c>
      <c r="B55" s="24" t="s">
        <v>457</v>
      </c>
      <c r="C55" s="27" t="s">
        <v>458</v>
      </c>
      <c r="D55" s="24" t="s">
        <v>12</v>
      </c>
      <c r="E55" s="24" t="s">
        <v>351</v>
      </c>
      <c r="F55" s="27" t="s">
        <v>68</v>
      </c>
      <c r="G55" s="24" t="s">
        <v>88</v>
      </c>
      <c r="H55" s="24" t="s">
        <v>20</v>
      </c>
      <c r="I55" s="52" t="s">
        <v>459</v>
      </c>
      <c r="J55" s="24" t="s">
        <v>353</v>
      </c>
      <c r="K55" s="24">
        <v>1476</v>
      </c>
      <c r="L55" s="42" t="s">
        <v>73</v>
      </c>
      <c r="M55" s="42" t="s">
        <v>460</v>
      </c>
      <c r="N55" s="42" t="s">
        <v>461</v>
      </c>
      <c r="O55" s="45">
        <v>3041.28</v>
      </c>
      <c r="P55" s="45">
        <v>3041.28</v>
      </c>
      <c r="Q55" s="42"/>
      <c r="R55" s="42">
        <f>S55+T55+U55+V55+W55</f>
        <v>3041.28</v>
      </c>
      <c r="S55" s="45">
        <v>3041.28</v>
      </c>
      <c r="T55" s="42"/>
      <c r="U55" s="42"/>
      <c r="V55" s="42"/>
      <c r="W55" s="42"/>
      <c r="X55" s="42"/>
      <c r="Y55" s="42"/>
      <c r="Z55" s="42"/>
      <c r="AA55" s="42"/>
      <c r="AB55" s="24" t="s">
        <v>462</v>
      </c>
      <c r="AC55" s="24"/>
      <c r="AD55" s="24"/>
      <c r="AE55" s="24"/>
      <c r="AF55" s="24">
        <v>1</v>
      </c>
      <c r="AG55" s="24"/>
      <c r="AH55" s="24"/>
      <c r="AI55" s="24"/>
      <c r="AJ55" s="24"/>
      <c r="AK55" s="24"/>
      <c r="AL55" s="24"/>
      <c r="AM55" s="24"/>
      <c r="AN55" s="7"/>
    </row>
    <row r="56" s="5" customFormat="1" ht="88.15" hidden="1" spans="1:40">
      <c r="A56" s="24">
        <v>49</v>
      </c>
      <c r="B56" s="24" t="s">
        <v>463</v>
      </c>
      <c r="C56" s="26" t="s">
        <v>464</v>
      </c>
      <c r="D56" s="24" t="s">
        <v>66</v>
      </c>
      <c r="E56" s="24" t="s">
        <v>465</v>
      </c>
      <c r="F56" s="24" t="s">
        <v>68</v>
      </c>
      <c r="G56" s="24" t="s">
        <v>88</v>
      </c>
      <c r="H56" s="24" t="s">
        <v>20</v>
      </c>
      <c r="I56" s="26" t="s">
        <v>466</v>
      </c>
      <c r="J56" s="24" t="s">
        <v>467</v>
      </c>
      <c r="K56" s="24">
        <v>2.2</v>
      </c>
      <c r="L56" s="42" t="s">
        <v>73</v>
      </c>
      <c r="M56" s="42" t="s">
        <v>468</v>
      </c>
      <c r="N56" s="42" t="s">
        <v>469</v>
      </c>
      <c r="O56" s="42">
        <v>4600</v>
      </c>
      <c r="P56" s="42">
        <v>4600</v>
      </c>
      <c r="Q56" s="42"/>
      <c r="R56" s="42">
        <f>S56+T56+U56+V56+W56</f>
        <v>4600</v>
      </c>
      <c r="S56" s="42">
        <v>4600</v>
      </c>
      <c r="T56" s="42"/>
      <c r="U56" s="42"/>
      <c r="V56" s="42"/>
      <c r="W56" s="42"/>
      <c r="X56" s="42"/>
      <c r="Y56" s="42"/>
      <c r="Z56" s="42"/>
      <c r="AA56" s="42"/>
      <c r="AB56" s="24" t="s">
        <v>470</v>
      </c>
      <c r="AC56" s="24"/>
      <c r="AD56" s="24"/>
      <c r="AE56" s="24"/>
      <c r="AF56" s="24"/>
      <c r="AG56" s="24"/>
      <c r="AH56" s="24"/>
      <c r="AI56" s="24"/>
      <c r="AJ56" s="24"/>
      <c r="AK56" s="24"/>
      <c r="AL56" s="24">
        <v>1</v>
      </c>
      <c r="AM56" s="24"/>
      <c r="AN56" s="7"/>
    </row>
    <row r="57" ht="88.15" hidden="1" spans="1:40">
      <c r="A57" s="24">
        <v>50</v>
      </c>
      <c r="B57" s="24" t="s">
        <v>471</v>
      </c>
      <c r="C57" s="27" t="s">
        <v>472</v>
      </c>
      <c r="D57" s="24" t="s">
        <v>17</v>
      </c>
      <c r="E57" s="24" t="s">
        <v>17</v>
      </c>
      <c r="F57" s="24" t="s">
        <v>68</v>
      </c>
      <c r="G57" s="24" t="s">
        <v>88</v>
      </c>
      <c r="H57" s="24" t="s">
        <v>20</v>
      </c>
      <c r="I57" s="52" t="s">
        <v>480</v>
      </c>
      <c r="J57" s="24"/>
      <c r="K57" s="24"/>
      <c r="L57" s="42" t="s">
        <v>73</v>
      </c>
      <c r="M57" s="42" t="s">
        <v>468</v>
      </c>
      <c r="N57" s="42" t="s">
        <v>469</v>
      </c>
      <c r="O57" s="42">
        <v>283</v>
      </c>
      <c r="P57" s="42">
        <v>283</v>
      </c>
      <c r="Q57" s="42"/>
      <c r="R57" s="42">
        <f>S57+T57+U57+V57+W57</f>
        <v>283</v>
      </c>
      <c r="S57" s="42">
        <v>150</v>
      </c>
      <c r="T57" s="42"/>
      <c r="U57" s="42"/>
      <c r="V57" s="42"/>
      <c r="W57" s="42">
        <v>133</v>
      </c>
      <c r="X57" s="42"/>
      <c r="Y57" s="42"/>
      <c r="Z57" s="42"/>
      <c r="AA57" s="42"/>
      <c r="AB57" s="24" t="s">
        <v>481</v>
      </c>
      <c r="AC57" s="24"/>
      <c r="AD57" s="24"/>
      <c r="AE57" s="24"/>
      <c r="AF57" s="24"/>
      <c r="AG57" s="24"/>
      <c r="AH57" s="24"/>
      <c r="AI57" s="24"/>
      <c r="AJ57" s="24"/>
      <c r="AK57" s="24"/>
      <c r="AL57" s="24">
        <v>1</v>
      </c>
      <c r="AM57" s="24"/>
      <c r="AN57" s="7"/>
    </row>
    <row r="58" ht="88.15" hidden="1" spans="1:39">
      <c r="A58" s="24">
        <v>51</v>
      </c>
      <c r="B58" s="24" t="s">
        <v>64</v>
      </c>
      <c r="C58" s="24" t="s">
        <v>65</v>
      </c>
      <c r="D58" s="24" t="s">
        <v>66</v>
      </c>
      <c r="E58" s="24" t="s">
        <v>67</v>
      </c>
      <c r="F58" s="24" t="s">
        <v>68</v>
      </c>
      <c r="G58" s="24" t="s">
        <v>69</v>
      </c>
      <c r="H58" s="24" t="s">
        <v>70</v>
      </c>
      <c r="I58" s="24" t="s">
        <v>71</v>
      </c>
      <c r="J58" s="24" t="s">
        <v>72</v>
      </c>
      <c r="K58" s="24">
        <v>89209</v>
      </c>
      <c r="L58" s="24" t="s">
        <v>73</v>
      </c>
      <c r="M58" s="24" t="s">
        <v>74</v>
      </c>
      <c r="N58" s="24" t="s">
        <v>75</v>
      </c>
      <c r="O58" s="24">
        <v>7000</v>
      </c>
      <c r="P58" s="24">
        <v>7000</v>
      </c>
      <c r="Q58" s="77"/>
      <c r="R58" s="42">
        <f>S58+T58+U58+V58+W58</f>
        <v>7000</v>
      </c>
      <c r="S58" s="42">
        <v>7000</v>
      </c>
      <c r="T58" s="42"/>
      <c r="U58" s="42"/>
      <c r="V58" s="42"/>
      <c r="W58" s="42"/>
      <c r="X58" s="42"/>
      <c r="Y58" s="42"/>
      <c r="Z58" s="42"/>
      <c r="AA58" s="42"/>
      <c r="AB58" s="42" t="s">
        <v>76</v>
      </c>
      <c r="AC58" s="42"/>
      <c r="AD58" s="42"/>
      <c r="AE58" s="42">
        <v>1</v>
      </c>
      <c r="AF58" s="42"/>
      <c r="AG58" s="42"/>
      <c r="AH58" s="42"/>
      <c r="AI58" s="42"/>
      <c r="AJ58" s="42"/>
      <c r="AK58" s="42"/>
      <c r="AL58" s="42"/>
      <c r="AM58" s="42" t="s">
        <v>77</v>
      </c>
    </row>
  </sheetData>
  <autoFilter xmlns:etc="http://www.wps.cn/officeDocument/2017/etCustomData" ref="A7:AN58" etc:filterBottomFollowUsedRange="0">
    <filterColumn colId="2">
      <customFilters>
        <customFilter operator="equal" val="洛浦县纳瓦乡阿恰墩村等3个村人居环境整治（污水治理）建设项目"/>
      </customFilters>
    </filterColumn>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4"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8"/>
  <sheetViews>
    <sheetView tabSelected="1" view="pageBreakPreview" zoomScale="70" zoomScaleNormal="80" workbookViewId="0">
      <selection activeCell="I3" sqref="I3:I6"/>
    </sheetView>
  </sheetViews>
  <sheetFormatPr defaultColWidth="9" defaultRowHeight="13.85"/>
  <cols>
    <col min="1" max="1" width="5.92920353982301" style="11" customWidth="1"/>
    <col min="2" max="2" width="9.10619469026549" style="11" customWidth="1"/>
    <col min="3" max="3" width="20.5575221238938" style="11" customWidth="1"/>
    <col min="4" max="4" width="6.12389380530973" style="11" customWidth="1"/>
    <col min="5" max="5" width="8.76991150442478" style="11" customWidth="1"/>
    <col min="6" max="6" width="9.28318584070797" style="11" customWidth="1"/>
    <col min="7" max="7" width="9.01769911504425" style="11" customWidth="1"/>
    <col min="8" max="8" width="13.4424778761062" style="11" customWidth="1"/>
    <col min="9" max="9" width="58.6371681415929" style="12" customWidth="1"/>
    <col min="10" max="10" width="8.76991150442478" style="11" customWidth="1"/>
    <col min="11" max="11" width="11.1238938053097" style="11" customWidth="1"/>
    <col min="12" max="12" width="14.1592920353982" style="11" customWidth="1"/>
    <col min="13" max="14" width="8.76991150442478" style="13" customWidth="1"/>
    <col min="15" max="15" width="17.0353982300885" style="13" customWidth="1"/>
    <col min="16" max="16" width="16.8053097345133" style="13" customWidth="1"/>
    <col min="17" max="17" width="16.6637168141593" style="13" customWidth="1"/>
    <col min="18" max="18" width="17.2654867256637" style="14" customWidth="1"/>
    <col min="19" max="19" width="23.8938053097345" style="14" customWidth="1"/>
    <col min="20" max="20" width="18.0530973451327" style="13" customWidth="1"/>
    <col min="21" max="21" width="17.7787610619469" style="14" customWidth="1"/>
    <col min="22" max="22" width="11.6637168141593" style="13" customWidth="1"/>
    <col min="23" max="24" width="10.6902654867257" style="13" customWidth="1"/>
    <col min="25" max="25" width="16.7964601769912" style="13" customWidth="1"/>
    <col min="26" max="26" width="14.7964601769912" style="13" customWidth="1"/>
    <col min="27" max="27" width="16.6637168141593" style="13" customWidth="1"/>
    <col min="28" max="28" width="29.5398230088496" style="11" customWidth="1"/>
    <col min="29" max="30" width="20.283185840708" style="11" hidden="1" customWidth="1"/>
    <col min="31" max="31" width="12.2743362831858" style="11" hidden="1" customWidth="1"/>
    <col min="32" max="38" width="10.6725663716814" style="11" hidden="1" customWidth="1"/>
    <col min="39" max="39" width="15.5575221238938" style="11" customWidth="1"/>
    <col min="40" max="16384" width="9" style="15"/>
  </cols>
  <sheetData>
    <row r="1" s="1" customFormat="1" ht="53" customHeight="1" spans="1:39">
      <c r="A1" s="16" t="s">
        <v>482</v>
      </c>
      <c r="B1" s="16"/>
      <c r="C1" s="16"/>
      <c r="D1" s="16"/>
      <c r="E1" s="16"/>
      <c r="F1" s="16"/>
      <c r="G1" s="16"/>
      <c r="H1" s="16"/>
      <c r="I1" s="32"/>
      <c r="J1" s="16"/>
      <c r="K1" s="16"/>
      <c r="L1" s="16"/>
      <c r="M1" s="16"/>
      <c r="N1" s="16"/>
      <c r="O1" s="16"/>
      <c r="P1" s="16"/>
      <c r="Q1" s="16"/>
      <c r="R1" s="58"/>
      <c r="S1" s="58"/>
      <c r="T1" s="16"/>
      <c r="U1" s="58"/>
      <c r="V1" s="16"/>
      <c r="W1" s="16"/>
      <c r="X1" s="16"/>
      <c r="Y1" s="16"/>
      <c r="Z1" s="16"/>
      <c r="AA1" s="16"/>
      <c r="AB1" s="16"/>
      <c r="AC1" s="16"/>
      <c r="AD1" s="16"/>
      <c r="AE1" s="16"/>
      <c r="AF1" s="16"/>
      <c r="AG1" s="16"/>
      <c r="AH1" s="16"/>
      <c r="AI1" s="16"/>
      <c r="AJ1" s="16"/>
      <c r="AK1" s="16"/>
      <c r="AL1" s="16"/>
      <c r="AM1" s="16"/>
    </row>
    <row r="2" s="2" customFormat="1" ht="21" customHeight="1" spans="1:39">
      <c r="A2" s="2" t="s">
        <v>22</v>
      </c>
      <c r="H2" s="17"/>
      <c r="I2" s="33"/>
      <c r="J2" s="17"/>
      <c r="O2" s="17"/>
      <c r="P2" s="17"/>
      <c r="Q2" s="17"/>
      <c r="R2" s="59"/>
      <c r="S2" s="59"/>
      <c r="T2" s="17"/>
      <c r="U2" s="59"/>
      <c r="V2" s="17"/>
      <c r="W2" s="17"/>
      <c r="X2" s="17"/>
      <c r="Y2" s="65">
        <v>44968</v>
      </c>
      <c r="Z2" s="66"/>
      <c r="AA2" s="66"/>
      <c r="AB2" s="66"/>
      <c r="AC2" s="66"/>
      <c r="AD2" s="66"/>
      <c r="AE2" s="66"/>
      <c r="AF2" s="66"/>
      <c r="AG2" s="66"/>
      <c r="AH2" s="66"/>
      <c r="AI2" s="66"/>
      <c r="AJ2" s="66"/>
      <c r="AK2" s="66"/>
      <c r="AL2" s="66"/>
      <c r="AM2" s="66"/>
    </row>
    <row r="3" s="3" customFormat="1" ht="30" customHeight="1" spans="1:39">
      <c r="A3" s="18" t="s">
        <v>23</v>
      </c>
      <c r="B3" s="18" t="s">
        <v>24</v>
      </c>
      <c r="C3" s="18" t="s">
        <v>25</v>
      </c>
      <c r="D3" s="19" t="s">
        <v>6</v>
      </c>
      <c r="E3" s="19" t="s">
        <v>26</v>
      </c>
      <c r="F3" s="18" t="s">
        <v>27</v>
      </c>
      <c r="G3" s="18" t="s">
        <v>28</v>
      </c>
      <c r="H3" s="18" t="s">
        <v>29</v>
      </c>
      <c r="I3" s="18" t="s">
        <v>30</v>
      </c>
      <c r="J3" s="18" t="s">
        <v>31</v>
      </c>
      <c r="K3" s="19" t="s">
        <v>32</v>
      </c>
      <c r="L3" s="19" t="s">
        <v>33</v>
      </c>
      <c r="M3" s="34" t="s">
        <v>34</v>
      </c>
      <c r="N3" s="34" t="s">
        <v>35</v>
      </c>
      <c r="O3" s="35" t="s">
        <v>36</v>
      </c>
      <c r="P3" s="35"/>
      <c r="Q3" s="35"/>
      <c r="R3" s="60"/>
      <c r="S3" s="60"/>
      <c r="T3" s="35"/>
      <c r="U3" s="60"/>
      <c r="V3" s="35"/>
      <c r="W3" s="35"/>
      <c r="X3" s="35"/>
      <c r="Y3" s="35"/>
      <c r="Z3" s="35"/>
      <c r="AA3" s="35"/>
      <c r="AB3" s="18" t="s">
        <v>37</v>
      </c>
      <c r="AC3" s="18" t="s">
        <v>38</v>
      </c>
      <c r="AD3" s="18" t="s">
        <v>39</v>
      </c>
      <c r="AE3" s="19" t="s">
        <v>40</v>
      </c>
      <c r="AF3" s="19" t="s">
        <v>41</v>
      </c>
      <c r="AG3" s="19" t="s">
        <v>42</v>
      </c>
      <c r="AH3" s="19" t="s">
        <v>43</v>
      </c>
      <c r="AI3" s="19" t="s">
        <v>44</v>
      </c>
      <c r="AJ3" s="19" t="s">
        <v>45</v>
      </c>
      <c r="AK3" s="19" t="s">
        <v>46</v>
      </c>
      <c r="AL3" s="19" t="s">
        <v>47</v>
      </c>
      <c r="AM3" s="18" t="s">
        <v>48</v>
      </c>
    </row>
    <row r="4" s="3" customFormat="1" ht="38" customHeight="1" spans="1:39">
      <c r="A4" s="18"/>
      <c r="B4" s="18"/>
      <c r="C4" s="18"/>
      <c r="D4" s="20"/>
      <c r="E4" s="20"/>
      <c r="F4" s="18"/>
      <c r="G4" s="18"/>
      <c r="H4" s="18"/>
      <c r="I4" s="18"/>
      <c r="J4" s="18"/>
      <c r="K4" s="20"/>
      <c r="L4" s="20"/>
      <c r="M4" s="36"/>
      <c r="N4" s="36"/>
      <c r="O4" s="35" t="s">
        <v>49</v>
      </c>
      <c r="P4" s="35" t="s">
        <v>50</v>
      </c>
      <c r="Q4" s="35"/>
      <c r="R4" s="60"/>
      <c r="S4" s="60"/>
      <c r="T4" s="35"/>
      <c r="U4" s="60"/>
      <c r="V4" s="35"/>
      <c r="W4" s="35"/>
      <c r="X4" s="35" t="s">
        <v>51</v>
      </c>
      <c r="Y4" s="35" t="s">
        <v>52</v>
      </c>
      <c r="Z4" s="35"/>
      <c r="AA4" s="35"/>
      <c r="AB4" s="18"/>
      <c r="AC4" s="18"/>
      <c r="AD4" s="18"/>
      <c r="AE4" s="20"/>
      <c r="AF4" s="20"/>
      <c r="AG4" s="20"/>
      <c r="AH4" s="20"/>
      <c r="AI4" s="20"/>
      <c r="AJ4" s="20"/>
      <c r="AK4" s="20"/>
      <c r="AL4" s="20"/>
      <c r="AM4" s="18"/>
    </row>
    <row r="5" s="3" customFormat="1" ht="27" customHeight="1" spans="1:39">
      <c r="A5" s="18"/>
      <c r="B5" s="18"/>
      <c r="C5" s="18"/>
      <c r="D5" s="20"/>
      <c r="E5" s="20"/>
      <c r="F5" s="18"/>
      <c r="G5" s="18"/>
      <c r="H5" s="18"/>
      <c r="I5" s="18"/>
      <c r="J5" s="18"/>
      <c r="K5" s="20"/>
      <c r="L5" s="20"/>
      <c r="M5" s="36"/>
      <c r="N5" s="36"/>
      <c r="O5" s="35"/>
      <c r="P5" s="35" t="s">
        <v>53</v>
      </c>
      <c r="Q5" s="35" t="s">
        <v>54</v>
      </c>
      <c r="R5" s="61" t="s">
        <v>55</v>
      </c>
      <c r="S5" s="60"/>
      <c r="T5" s="35"/>
      <c r="U5" s="60"/>
      <c r="V5" s="35"/>
      <c r="W5" s="35"/>
      <c r="X5" s="35"/>
      <c r="Y5" s="35" t="s">
        <v>53</v>
      </c>
      <c r="Z5" s="35" t="s">
        <v>56</v>
      </c>
      <c r="AA5" s="35" t="s">
        <v>57</v>
      </c>
      <c r="AB5" s="18"/>
      <c r="AC5" s="18"/>
      <c r="AD5" s="18"/>
      <c r="AE5" s="20"/>
      <c r="AF5" s="20"/>
      <c r="AG5" s="20"/>
      <c r="AH5" s="20"/>
      <c r="AI5" s="20"/>
      <c r="AJ5" s="20"/>
      <c r="AK5" s="20"/>
      <c r="AL5" s="20"/>
      <c r="AM5" s="18"/>
    </row>
    <row r="6" s="3" customFormat="1" ht="61" customHeight="1" spans="1:39">
      <c r="A6" s="18"/>
      <c r="B6" s="18"/>
      <c r="C6" s="18"/>
      <c r="D6" s="21"/>
      <c r="E6" s="21"/>
      <c r="F6" s="18"/>
      <c r="G6" s="18"/>
      <c r="H6" s="18"/>
      <c r="I6" s="18"/>
      <c r="J6" s="18"/>
      <c r="K6" s="21"/>
      <c r="L6" s="21"/>
      <c r="M6" s="37"/>
      <c r="N6" s="37"/>
      <c r="O6" s="35"/>
      <c r="P6" s="35"/>
      <c r="Q6" s="35"/>
      <c r="R6" s="61"/>
      <c r="S6" s="60" t="s">
        <v>58</v>
      </c>
      <c r="T6" s="35" t="s">
        <v>59</v>
      </c>
      <c r="U6" s="60" t="s">
        <v>60</v>
      </c>
      <c r="V6" s="35" t="s">
        <v>61</v>
      </c>
      <c r="W6" s="35" t="s">
        <v>62</v>
      </c>
      <c r="X6" s="35"/>
      <c r="Y6" s="35"/>
      <c r="Z6" s="35"/>
      <c r="AA6" s="35"/>
      <c r="AB6" s="18"/>
      <c r="AC6" s="18"/>
      <c r="AD6" s="18"/>
      <c r="AE6" s="21"/>
      <c r="AF6" s="21"/>
      <c r="AG6" s="21"/>
      <c r="AH6" s="21"/>
      <c r="AI6" s="21"/>
      <c r="AJ6" s="21"/>
      <c r="AK6" s="21"/>
      <c r="AL6" s="21"/>
      <c r="AM6" s="18"/>
    </row>
    <row r="7" s="4" customFormat="1" ht="43" customHeight="1" spans="1:39">
      <c r="A7" s="22" t="s">
        <v>19</v>
      </c>
      <c r="B7" s="23"/>
      <c r="C7" s="23"/>
      <c r="D7" s="23"/>
      <c r="E7" s="23"/>
      <c r="F7" s="23"/>
      <c r="G7" s="23"/>
      <c r="H7" s="23"/>
      <c r="I7" s="38"/>
      <c r="J7" s="39"/>
      <c r="K7" s="39"/>
      <c r="L7" s="39"/>
      <c r="M7" s="40"/>
      <c r="N7" s="40"/>
      <c r="O7" s="39">
        <f t="shared" ref="O7:AA7" si="0">SUBTOTAL(109,O8:O48)</f>
        <v>80487.69</v>
      </c>
      <c r="P7" s="39">
        <f t="shared" si="0"/>
        <v>77114.69</v>
      </c>
      <c r="Q7" s="39">
        <f t="shared" si="0"/>
        <v>5416.94</v>
      </c>
      <c r="R7" s="39">
        <f t="shared" si="0"/>
        <v>57856.8</v>
      </c>
      <c r="S7" s="39">
        <f t="shared" si="0"/>
        <v>47851.02</v>
      </c>
      <c r="T7" s="39">
        <f t="shared" si="0"/>
        <v>8206.75</v>
      </c>
      <c r="U7" s="39">
        <f t="shared" si="0"/>
        <v>1666.03</v>
      </c>
      <c r="V7" s="39">
        <f t="shared" si="0"/>
        <v>0</v>
      </c>
      <c r="W7" s="39">
        <f t="shared" si="0"/>
        <v>133</v>
      </c>
      <c r="X7" s="39">
        <f t="shared" si="0"/>
        <v>0</v>
      </c>
      <c r="Y7" s="39">
        <f t="shared" si="0"/>
        <v>3373</v>
      </c>
      <c r="Z7" s="39">
        <f t="shared" si="0"/>
        <v>313</v>
      </c>
      <c r="AA7" s="39">
        <f t="shared" si="0"/>
        <v>3060</v>
      </c>
      <c r="AB7" s="67"/>
      <c r="AC7" s="67"/>
      <c r="AD7" s="67"/>
      <c r="AE7" s="67">
        <f t="shared" ref="AE7:AL7" si="1">SUM(AE8:AE48)</f>
        <v>10</v>
      </c>
      <c r="AF7" s="67">
        <f t="shared" si="1"/>
        <v>9</v>
      </c>
      <c r="AG7" s="67">
        <f t="shared" si="1"/>
        <v>0</v>
      </c>
      <c r="AH7" s="67">
        <f t="shared" si="1"/>
        <v>1</v>
      </c>
      <c r="AI7" s="67">
        <f t="shared" si="1"/>
        <v>0</v>
      </c>
      <c r="AJ7" s="67">
        <f t="shared" si="1"/>
        <v>12</v>
      </c>
      <c r="AK7" s="67">
        <f t="shared" si="1"/>
        <v>1</v>
      </c>
      <c r="AL7" s="67">
        <f t="shared" si="1"/>
        <v>8</v>
      </c>
      <c r="AM7" s="67"/>
    </row>
    <row r="8" s="5" customFormat="1" ht="128" customHeight="1" spans="1:39">
      <c r="A8" s="24">
        <v>1</v>
      </c>
      <c r="B8" s="24" t="s">
        <v>78</v>
      </c>
      <c r="C8" s="24" t="s">
        <v>79</v>
      </c>
      <c r="D8" s="24" t="s">
        <v>66</v>
      </c>
      <c r="E8" s="24" t="s">
        <v>67</v>
      </c>
      <c r="F8" s="24" t="s">
        <v>68</v>
      </c>
      <c r="G8" s="24" t="s">
        <v>69</v>
      </c>
      <c r="H8" s="24" t="s">
        <v>80</v>
      </c>
      <c r="I8" s="41" t="s">
        <v>81</v>
      </c>
      <c r="J8" s="24" t="s">
        <v>72</v>
      </c>
      <c r="K8" s="24">
        <v>12246</v>
      </c>
      <c r="L8" s="42" t="s">
        <v>73</v>
      </c>
      <c r="M8" s="43" t="s">
        <v>82</v>
      </c>
      <c r="N8" s="43" t="s">
        <v>83</v>
      </c>
      <c r="O8" s="42">
        <v>3500</v>
      </c>
      <c r="P8" s="42">
        <v>3500</v>
      </c>
      <c r="Q8" s="42"/>
      <c r="R8" s="62">
        <f>S8+T8+U8+V8+W8</f>
        <v>3000</v>
      </c>
      <c r="S8" s="27">
        <v>3000</v>
      </c>
      <c r="T8" s="42"/>
      <c r="U8" s="27"/>
      <c r="V8" s="42"/>
      <c r="W8" s="42"/>
      <c r="X8" s="63"/>
      <c r="Y8" s="42"/>
      <c r="Z8" s="42"/>
      <c r="AA8" s="42"/>
      <c r="AB8" s="42" t="s">
        <v>84</v>
      </c>
      <c r="AC8" s="24"/>
      <c r="AD8" s="24" t="s">
        <v>483</v>
      </c>
      <c r="AE8" s="24">
        <v>1</v>
      </c>
      <c r="AF8" s="24"/>
      <c r="AG8" s="24"/>
      <c r="AH8" s="24"/>
      <c r="AI8" s="24"/>
      <c r="AJ8" s="24"/>
      <c r="AK8" s="24"/>
      <c r="AL8" s="24"/>
      <c r="AM8" s="24" t="s">
        <v>484</v>
      </c>
    </row>
    <row r="9" s="6" customFormat="1" ht="160" customHeight="1" spans="1:39">
      <c r="A9" s="24">
        <v>2</v>
      </c>
      <c r="B9" s="24" t="s">
        <v>202</v>
      </c>
      <c r="C9" s="24" t="s">
        <v>203</v>
      </c>
      <c r="D9" s="24" t="s">
        <v>66</v>
      </c>
      <c r="E9" s="24" t="s">
        <v>66</v>
      </c>
      <c r="F9" s="24" t="s">
        <v>192</v>
      </c>
      <c r="G9" s="24" t="s">
        <v>204</v>
      </c>
      <c r="H9" s="25" t="s">
        <v>205</v>
      </c>
      <c r="I9" s="41" t="s">
        <v>206</v>
      </c>
      <c r="J9" s="24" t="s">
        <v>207</v>
      </c>
      <c r="K9" s="24"/>
      <c r="L9" s="42" t="s">
        <v>73</v>
      </c>
      <c r="M9" s="42" t="s">
        <v>208</v>
      </c>
      <c r="N9" s="42" t="s">
        <v>209</v>
      </c>
      <c r="O9" s="42">
        <v>1649.26</v>
      </c>
      <c r="P9" s="42">
        <v>1649.26</v>
      </c>
      <c r="Q9" s="42">
        <v>1069.26</v>
      </c>
      <c r="R9" s="62">
        <f t="shared" ref="R9:R48" si="2">S9+T9+U9+V9+W9</f>
        <v>580</v>
      </c>
      <c r="S9" s="27">
        <v>580</v>
      </c>
      <c r="T9" s="42"/>
      <c r="U9" s="27"/>
      <c r="V9" s="42"/>
      <c r="W9" s="42"/>
      <c r="X9" s="42"/>
      <c r="Y9" s="42"/>
      <c r="Z9" s="42"/>
      <c r="AA9" s="42"/>
      <c r="AB9" s="24" t="s">
        <v>210</v>
      </c>
      <c r="AC9" s="24"/>
      <c r="AD9" s="24"/>
      <c r="AE9" s="24"/>
      <c r="AF9" s="24"/>
      <c r="AG9" s="24"/>
      <c r="AH9" s="24"/>
      <c r="AI9" s="24"/>
      <c r="AJ9" s="24"/>
      <c r="AK9" s="24"/>
      <c r="AL9" s="24">
        <v>1</v>
      </c>
      <c r="AM9" s="26" t="s">
        <v>485</v>
      </c>
    </row>
    <row r="10" s="6" customFormat="1" ht="195" customHeight="1" spans="1:39">
      <c r="A10" s="24">
        <v>3</v>
      </c>
      <c r="B10" s="26" t="s">
        <v>211</v>
      </c>
      <c r="C10" s="27" t="s">
        <v>212</v>
      </c>
      <c r="D10" s="24" t="s">
        <v>66</v>
      </c>
      <c r="E10" s="24" t="s">
        <v>66</v>
      </c>
      <c r="F10" s="27" t="s">
        <v>192</v>
      </c>
      <c r="G10" s="27" t="s">
        <v>213</v>
      </c>
      <c r="H10" s="28" t="s">
        <v>20</v>
      </c>
      <c r="I10" s="44" t="s">
        <v>214</v>
      </c>
      <c r="J10" s="24" t="s">
        <v>72</v>
      </c>
      <c r="K10" s="45">
        <v>7145.24</v>
      </c>
      <c r="L10" s="42" t="s">
        <v>73</v>
      </c>
      <c r="M10" s="27" t="s">
        <v>196</v>
      </c>
      <c r="N10" s="27" t="s">
        <v>197</v>
      </c>
      <c r="O10" s="45">
        <v>2356</v>
      </c>
      <c r="P10" s="45">
        <v>2356</v>
      </c>
      <c r="Q10" s="27">
        <v>1816</v>
      </c>
      <c r="R10" s="62">
        <f t="shared" si="2"/>
        <v>540</v>
      </c>
      <c r="S10" s="27">
        <v>540</v>
      </c>
      <c r="T10" s="42"/>
      <c r="U10" s="27"/>
      <c r="V10" s="42"/>
      <c r="W10" s="42"/>
      <c r="X10" s="42"/>
      <c r="Y10" s="42"/>
      <c r="Z10" s="42"/>
      <c r="AA10" s="27"/>
      <c r="AB10" s="27" t="s">
        <v>215</v>
      </c>
      <c r="AC10" s="24"/>
      <c r="AD10" s="24"/>
      <c r="AE10" s="24"/>
      <c r="AF10" s="24"/>
      <c r="AG10" s="24"/>
      <c r="AH10" s="24"/>
      <c r="AI10" s="24"/>
      <c r="AJ10" s="24"/>
      <c r="AK10" s="24"/>
      <c r="AL10" s="24">
        <v>1</v>
      </c>
      <c r="AM10" s="24" t="s">
        <v>486</v>
      </c>
    </row>
    <row r="11" s="6" customFormat="1" ht="151" customHeight="1" spans="1:40">
      <c r="A11" s="24">
        <v>4</v>
      </c>
      <c r="B11" s="24" t="s">
        <v>333</v>
      </c>
      <c r="C11" s="24" t="s">
        <v>334</v>
      </c>
      <c r="D11" s="24" t="s">
        <v>66</v>
      </c>
      <c r="E11" s="24" t="s">
        <v>218</v>
      </c>
      <c r="F11" s="24" t="s">
        <v>68</v>
      </c>
      <c r="G11" s="24" t="s">
        <v>335</v>
      </c>
      <c r="H11" s="24" t="s">
        <v>200</v>
      </c>
      <c r="I11" s="41" t="s">
        <v>336</v>
      </c>
      <c r="J11" s="42" t="s">
        <v>337</v>
      </c>
      <c r="K11" s="45">
        <v>150</v>
      </c>
      <c r="L11" s="42" t="s">
        <v>73</v>
      </c>
      <c r="M11" s="43" t="s">
        <v>292</v>
      </c>
      <c r="N11" s="43" t="s">
        <v>293</v>
      </c>
      <c r="O11" s="42">
        <v>6800</v>
      </c>
      <c r="P11" s="42">
        <v>6800</v>
      </c>
      <c r="Q11" s="42"/>
      <c r="R11" s="62">
        <f t="shared" si="2"/>
        <v>5800</v>
      </c>
      <c r="S11" s="27">
        <v>5800</v>
      </c>
      <c r="T11" s="42"/>
      <c r="U11" s="27"/>
      <c r="V11" s="42"/>
      <c r="W11" s="42"/>
      <c r="X11" s="42"/>
      <c r="Y11" s="42"/>
      <c r="Z11" s="42"/>
      <c r="AA11" s="42"/>
      <c r="AB11" s="24" t="s">
        <v>339</v>
      </c>
      <c r="AC11" s="24">
        <v>1</v>
      </c>
      <c r="AD11" s="24"/>
      <c r="AE11" s="24">
        <v>1</v>
      </c>
      <c r="AF11" s="24"/>
      <c r="AG11" s="24"/>
      <c r="AH11" s="24"/>
      <c r="AI11" s="24"/>
      <c r="AJ11" s="24"/>
      <c r="AK11" s="24"/>
      <c r="AL11" s="24"/>
      <c r="AM11" s="24" t="s">
        <v>487</v>
      </c>
      <c r="AN11" s="7"/>
    </row>
    <row r="12" s="7" customFormat="1" ht="155" customHeight="1" spans="1:39">
      <c r="A12" s="24">
        <v>5</v>
      </c>
      <c r="B12" s="24" t="s">
        <v>340</v>
      </c>
      <c r="C12" s="24" t="s">
        <v>341</v>
      </c>
      <c r="D12" s="24" t="s">
        <v>66</v>
      </c>
      <c r="E12" s="24" t="s">
        <v>218</v>
      </c>
      <c r="F12" s="24" t="s">
        <v>68</v>
      </c>
      <c r="G12" s="24" t="s">
        <v>335</v>
      </c>
      <c r="H12" s="24" t="s">
        <v>200</v>
      </c>
      <c r="I12" s="24" t="s">
        <v>342</v>
      </c>
      <c r="J12" s="24" t="s">
        <v>99</v>
      </c>
      <c r="K12" s="45">
        <v>14.67</v>
      </c>
      <c r="L12" s="24" t="s">
        <v>73</v>
      </c>
      <c r="M12" s="24" t="s">
        <v>292</v>
      </c>
      <c r="N12" s="24" t="s">
        <v>293</v>
      </c>
      <c r="O12" s="24">
        <v>8400</v>
      </c>
      <c r="P12" s="24">
        <v>8400</v>
      </c>
      <c r="Q12" s="24"/>
      <c r="R12" s="62">
        <f t="shared" si="2"/>
        <v>7400</v>
      </c>
      <c r="S12" s="27">
        <v>7400</v>
      </c>
      <c r="T12" s="54"/>
      <c r="U12" s="27"/>
      <c r="V12" s="54"/>
      <c r="W12" s="54"/>
      <c r="X12" s="54"/>
      <c r="Y12" s="54"/>
      <c r="Z12" s="24"/>
      <c r="AA12" s="24"/>
      <c r="AB12" s="24" t="s">
        <v>339</v>
      </c>
      <c r="AC12" s="24">
        <v>1</v>
      </c>
      <c r="AD12" s="24"/>
      <c r="AE12" s="24">
        <v>1</v>
      </c>
      <c r="AF12" s="24"/>
      <c r="AG12" s="24"/>
      <c r="AH12" s="24"/>
      <c r="AI12" s="24"/>
      <c r="AJ12" s="24"/>
      <c r="AK12" s="24"/>
      <c r="AL12" s="24"/>
      <c r="AM12" s="24" t="s">
        <v>487</v>
      </c>
    </row>
    <row r="13" s="7" customFormat="1" ht="137" customHeight="1" spans="1:39">
      <c r="A13" s="24">
        <v>6</v>
      </c>
      <c r="B13" s="24" t="s">
        <v>344</v>
      </c>
      <c r="C13" s="24" t="s">
        <v>345</v>
      </c>
      <c r="D13" s="24" t="s">
        <v>66</v>
      </c>
      <c r="E13" s="24" t="s">
        <v>218</v>
      </c>
      <c r="F13" s="24" t="s">
        <v>68</v>
      </c>
      <c r="G13" s="24" t="s">
        <v>335</v>
      </c>
      <c r="H13" s="24" t="s">
        <v>200</v>
      </c>
      <c r="I13" s="46" t="s">
        <v>346</v>
      </c>
      <c r="J13" s="47" t="s">
        <v>347</v>
      </c>
      <c r="K13" s="48">
        <v>60</v>
      </c>
      <c r="L13" s="24" t="s">
        <v>73</v>
      </c>
      <c r="M13" s="24" t="s">
        <v>292</v>
      </c>
      <c r="N13" s="24" t="s">
        <v>293</v>
      </c>
      <c r="O13" s="47">
        <v>1000</v>
      </c>
      <c r="P13" s="47">
        <v>1000</v>
      </c>
      <c r="Q13" s="24"/>
      <c r="R13" s="62">
        <f t="shared" si="2"/>
        <v>1000</v>
      </c>
      <c r="S13" s="45">
        <v>1000</v>
      </c>
      <c r="T13" s="54"/>
      <c r="U13" s="27"/>
      <c r="V13" s="54"/>
      <c r="W13" s="54"/>
      <c r="X13" s="54"/>
      <c r="Y13" s="54"/>
      <c r="Z13" s="24"/>
      <c r="AA13" s="24"/>
      <c r="AB13" s="24" t="s">
        <v>339</v>
      </c>
      <c r="AC13" s="24">
        <v>1</v>
      </c>
      <c r="AD13" s="24"/>
      <c r="AE13" s="24">
        <v>1</v>
      </c>
      <c r="AF13" s="24"/>
      <c r="AG13" s="24"/>
      <c r="AH13" s="24"/>
      <c r="AI13" s="24"/>
      <c r="AJ13" s="24"/>
      <c r="AK13" s="24"/>
      <c r="AL13" s="24"/>
      <c r="AM13" s="24" t="s">
        <v>487</v>
      </c>
    </row>
    <row r="14" s="7" customFormat="1" ht="141" spans="1:40">
      <c r="A14" s="24">
        <v>7</v>
      </c>
      <c r="B14" s="24" t="s">
        <v>274</v>
      </c>
      <c r="C14" s="27" t="s">
        <v>275</v>
      </c>
      <c r="D14" s="24" t="s">
        <v>66</v>
      </c>
      <c r="E14" s="24" t="s">
        <v>276</v>
      </c>
      <c r="F14" s="24" t="s">
        <v>68</v>
      </c>
      <c r="G14" s="24" t="s">
        <v>161</v>
      </c>
      <c r="H14" s="24" t="s">
        <v>277</v>
      </c>
      <c r="I14" s="45" t="s">
        <v>488</v>
      </c>
      <c r="J14" s="24" t="s">
        <v>195</v>
      </c>
      <c r="K14" s="24">
        <v>1</v>
      </c>
      <c r="L14" s="42" t="s">
        <v>73</v>
      </c>
      <c r="M14" s="42" t="s">
        <v>224</v>
      </c>
      <c r="N14" s="42" t="s">
        <v>225</v>
      </c>
      <c r="O14" s="49">
        <v>6560</v>
      </c>
      <c r="P14" s="42">
        <v>3500</v>
      </c>
      <c r="Q14" s="49"/>
      <c r="R14" s="62">
        <f t="shared" si="2"/>
        <v>2800</v>
      </c>
      <c r="S14" s="45">
        <v>2800</v>
      </c>
      <c r="T14" s="64"/>
      <c r="U14" s="27"/>
      <c r="V14" s="42"/>
      <c r="W14" s="42"/>
      <c r="X14" s="42"/>
      <c r="Y14" s="53">
        <v>3060</v>
      </c>
      <c r="Z14" s="42"/>
      <c r="AA14" s="53">
        <v>3060</v>
      </c>
      <c r="AB14" s="24" t="s">
        <v>279</v>
      </c>
      <c r="AC14" s="24"/>
      <c r="AD14" s="24"/>
      <c r="AE14" s="24">
        <v>1</v>
      </c>
      <c r="AF14" s="24"/>
      <c r="AG14" s="24"/>
      <c r="AH14" s="24"/>
      <c r="AI14" s="24"/>
      <c r="AJ14" s="24"/>
      <c r="AK14" s="24"/>
      <c r="AL14" s="24"/>
      <c r="AM14" s="24" t="s">
        <v>489</v>
      </c>
      <c r="AN14" s="9"/>
    </row>
    <row r="15" s="8" customFormat="1" ht="219" customHeight="1" spans="1:39">
      <c r="A15" s="24">
        <v>8</v>
      </c>
      <c r="B15" s="24" t="s">
        <v>396</v>
      </c>
      <c r="C15" s="24" t="s">
        <v>397</v>
      </c>
      <c r="D15" s="24" t="s">
        <v>66</v>
      </c>
      <c r="E15" s="24" t="s">
        <v>398</v>
      </c>
      <c r="F15" s="24" t="s">
        <v>297</v>
      </c>
      <c r="G15" s="24" t="s">
        <v>399</v>
      </c>
      <c r="H15" s="24" t="s">
        <v>400</v>
      </c>
      <c r="I15" s="24" t="s">
        <v>490</v>
      </c>
      <c r="J15" s="42" t="s">
        <v>207</v>
      </c>
      <c r="K15" s="42">
        <v>1</v>
      </c>
      <c r="L15" s="42" t="s">
        <v>73</v>
      </c>
      <c r="M15" s="24" t="s">
        <v>392</v>
      </c>
      <c r="N15" s="42" t="s">
        <v>393</v>
      </c>
      <c r="O15" s="42">
        <v>613</v>
      </c>
      <c r="P15" s="42">
        <v>300</v>
      </c>
      <c r="Q15" s="42"/>
      <c r="R15" s="62">
        <f t="shared" si="2"/>
        <v>300</v>
      </c>
      <c r="S15" s="42">
        <v>300</v>
      </c>
      <c r="T15" s="42"/>
      <c r="U15" s="42"/>
      <c r="V15" s="42"/>
      <c r="W15" s="42"/>
      <c r="X15" s="42"/>
      <c r="Y15" s="42">
        <v>313</v>
      </c>
      <c r="Z15" s="42">
        <v>313</v>
      </c>
      <c r="AA15" s="68"/>
      <c r="AB15" s="24" t="s">
        <v>402</v>
      </c>
      <c r="AC15" s="24"/>
      <c r="AD15" s="24"/>
      <c r="AE15" s="53"/>
      <c r="AF15" s="53">
        <v>1</v>
      </c>
      <c r="AG15" s="53"/>
      <c r="AH15" s="53"/>
      <c r="AI15" s="53"/>
      <c r="AJ15" s="53"/>
      <c r="AK15" s="53"/>
      <c r="AL15" s="53"/>
      <c r="AM15" s="24" t="s">
        <v>491</v>
      </c>
    </row>
    <row r="16" s="7" customFormat="1" ht="97" customHeight="1" spans="1:39">
      <c r="A16" s="24">
        <v>9</v>
      </c>
      <c r="B16" s="29" t="s">
        <v>463</v>
      </c>
      <c r="C16" s="30" t="s">
        <v>464</v>
      </c>
      <c r="D16" s="24" t="s">
        <v>66</v>
      </c>
      <c r="E16" s="24" t="s">
        <v>465</v>
      </c>
      <c r="F16" s="24" t="s">
        <v>68</v>
      </c>
      <c r="G16" s="29" t="s">
        <v>88</v>
      </c>
      <c r="H16" s="27" t="s">
        <v>20</v>
      </c>
      <c r="I16" s="50" t="s">
        <v>466</v>
      </c>
      <c r="J16" s="24" t="s">
        <v>467</v>
      </c>
      <c r="K16" s="24">
        <v>2.2</v>
      </c>
      <c r="L16" s="42" t="s">
        <v>73</v>
      </c>
      <c r="M16" s="51" t="s">
        <v>468</v>
      </c>
      <c r="N16" s="51" t="s">
        <v>469</v>
      </c>
      <c r="O16" s="49">
        <v>4600</v>
      </c>
      <c r="P16" s="49">
        <v>4600</v>
      </c>
      <c r="Q16" s="49"/>
      <c r="R16" s="62">
        <f t="shared" si="2"/>
        <v>3000</v>
      </c>
      <c r="S16" s="45">
        <v>3000</v>
      </c>
      <c r="T16" s="42"/>
      <c r="U16" s="27"/>
      <c r="V16" s="42"/>
      <c r="W16" s="42"/>
      <c r="X16" s="42"/>
      <c r="Y16" s="51"/>
      <c r="Z16" s="51"/>
      <c r="AA16" s="51"/>
      <c r="AB16" s="29" t="s">
        <v>470</v>
      </c>
      <c r="AC16" s="24"/>
      <c r="AD16" s="24" t="s">
        <v>492</v>
      </c>
      <c r="AE16" s="24"/>
      <c r="AF16" s="24"/>
      <c r="AG16" s="24"/>
      <c r="AH16" s="24"/>
      <c r="AI16" s="24"/>
      <c r="AJ16" s="24"/>
      <c r="AK16" s="24"/>
      <c r="AL16" s="24">
        <v>1</v>
      </c>
      <c r="AM16" s="27" t="s">
        <v>493</v>
      </c>
    </row>
    <row r="17" s="8" customFormat="1" ht="162" customHeight="1" spans="1:39">
      <c r="A17" s="24">
        <v>10</v>
      </c>
      <c r="B17" s="27" t="s">
        <v>313</v>
      </c>
      <c r="C17" s="27" t="s">
        <v>314</v>
      </c>
      <c r="D17" s="24" t="s">
        <v>66</v>
      </c>
      <c r="E17" s="24" t="s">
        <v>218</v>
      </c>
      <c r="F17" s="24" t="s">
        <v>308</v>
      </c>
      <c r="G17" s="27" t="s">
        <v>88</v>
      </c>
      <c r="H17" s="27" t="s">
        <v>315</v>
      </c>
      <c r="I17" s="27" t="s">
        <v>316</v>
      </c>
      <c r="J17" s="27" t="s">
        <v>99</v>
      </c>
      <c r="K17" s="45">
        <v>6.519</v>
      </c>
      <c r="L17" s="27" t="s">
        <v>73</v>
      </c>
      <c r="M17" s="42" t="s">
        <v>292</v>
      </c>
      <c r="N17" s="27" t="s">
        <v>293</v>
      </c>
      <c r="O17" s="27">
        <v>584.5</v>
      </c>
      <c r="P17" s="45">
        <v>584.5</v>
      </c>
      <c r="Q17" s="42"/>
      <c r="R17" s="62">
        <f t="shared" si="2"/>
        <v>584.5</v>
      </c>
      <c r="S17" s="27">
        <v>584.5</v>
      </c>
      <c r="T17" s="45"/>
      <c r="U17" s="27"/>
      <c r="V17" s="27"/>
      <c r="W17" s="27"/>
      <c r="X17" s="27"/>
      <c r="Y17" s="27"/>
      <c r="Z17" s="27"/>
      <c r="AA17" s="27"/>
      <c r="AB17" s="27" t="s">
        <v>226</v>
      </c>
      <c r="AC17" s="27"/>
      <c r="AD17" s="24"/>
      <c r="AE17" s="24"/>
      <c r="AF17" s="24"/>
      <c r="AG17" s="24"/>
      <c r="AH17" s="24"/>
      <c r="AI17" s="24"/>
      <c r="AJ17" s="53">
        <v>1</v>
      </c>
      <c r="AK17" s="24"/>
      <c r="AL17" s="24"/>
      <c r="AM17" s="24" t="s">
        <v>494</v>
      </c>
    </row>
    <row r="18" s="7" customFormat="1" ht="105.75" spans="1:39">
      <c r="A18" s="24">
        <v>11</v>
      </c>
      <c r="B18" s="24" t="s">
        <v>270</v>
      </c>
      <c r="C18" s="31" t="s">
        <v>271</v>
      </c>
      <c r="D18" s="24" t="s">
        <v>66</v>
      </c>
      <c r="E18" s="24" t="s">
        <v>218</v>
      </c>
      <c r="F18" s="24" t="s">
        <v>68</v>
      </c>
      <c r="G18" s="24" t="s">
        <v>161</v>
      </c>
      <c r="H18" s="24" t="s">
        <v>20</v>
      </c>
      <c r="I18" s="41" t="s">
        <v>272</v>
      </c>
      <c r="J18" s="45" t="s">
        <v>259</v>
      </c>
      <c r="K18" s="24">
        <v>1</v>
      </c>
      <c r="L18" s="27" t="s">
        <v>73</v>
      </c>
      <c r="M18" s="24" t="s">
        <v>224</v>
      </c>
      <c r="N18" s="42" t="s">
        <v>225</v>
      </c>
      <c r="O18" s="42">
        <v>3000</v>
      </c>
      <c r="P18" s="42">
        <v>3000</v>
      </c>
      <c r="Q18" s="42"/>
      <c r="R18" s="62">
        <f t="shared" si="2"/>
        <v>2800.02</v>
      </c>
      <c r="S18" s="45">
        <v>1757</v>
      </c>
      <c r="T18" s="42"/>
      <c r="U18" s="45">
        <v>1043.02</v>
      </c>
      <c r="V18" s="42"/>
      <c r="W18" s="42"/>
      <c r="X18" s="42"/>
      <c r="Y18" s="42"/>
      <c r="Z18" s="42"/>
      <c r="AA18" s="24"/>
      <c r="AB18" s="41" t="s">
        <v>273</v>
      </c>
      <c r="AC18" s="24"/>
      <c r="AD18" s="24"/>
      <c r="AE18" s="24">
        <v>1</v>
      </c>
      <c r="AF18" s="24"/>
      <c r="AG18" s="24"/>
      <c r="AH18" s="24"/>
      <c r="AI18" s="24"/>
      <c r="AJ18" s="24"/>
      <c r="AK18" s="24"/>
      <c r="AL18" s="24"/>
      <c r="AM18" s="24" t="s">
        <v>495</v>
      </c>
    </row>
    <row r="19" s="7" customFormat="1" ht="135" customHeight="1" spans="1:39">
      <c r="A19" s="24">
        <v>12</v>
      </c>
      <c r="B19" s="26" t="s">
        <v>262</v>
      </c>
      <c r="C19" s="30" t="s">
        <v>263</v>
      </c>
      <c r="D19" s="24" t="s">
        <v>66</v>
      </c>
      <c r="E19" s="24" t="s">
        <v>218</v>
      </c>
      <c r="F19" s="24" t="s">
        <v>68</v>
      </c>
      <c r="G19" s="29" t="s">
        <v>161</v>
      </c>
      <c r="H19" s="27" t="s">
        <v>20</v>
      </c>
      <c r="I19" s="50" t="s">
        <v>264</v>
      </c>
      <c r="J19" s="24" t="s">
        <v>259</v>
      </c>
      <c r="K19" s="24">
        <v>0.5</v>
      </c>
      <c r="L19" s="27" t="s">
        <v>73</v>
      </c>
      <c r="M19" s="51" t="s">
        <v>224</v>
      </c>
      <c r="N19" s="51" t="s">
        <v>225</v>
      </c>
      <c r="O19" s="49">
        <v>800</v>
      </c>
      <c r="P19" s="42">
        <v>800</v>
      </c>
      <c r="Q19" s="49"/>
      <c r="R19" s="62">
        <f t="shared" si="2"/>
        <v>623.01</v>
      </c>
      <c r="S19" s="45"/>
      <c r="T19" s="42"/>
      <c r="U19" s="45">
        <v>623.01</v>
      </c>
      <c r="V19" s="42"/>
      <c r="W19" s="42"/>
      <c r="X19" s="42"/>
      <c r="Y19" s="51"/>
      <c r="Z19" s="51"/>
      <c r="AA19" s="51"/>
      <c r="AB19" s="29" t="s">
        <v>265</v>
      </c>
      <c r="AC19" s="24"/>
      <c r="AD19" s="24"/>
      <c r="AE19" s="24">
        <v>1</v>
      </c>
      <c r="AF19" s="24"/>
      <c r="AG19" s="24"/>
      <c r="AH19" s="24"/>
      <c r="AI19" s="24"/>
      <c r="AJ19" s="24"/>
      <c r="AK19" s="24"/>
      <c r="AL19" s="24"/>
      <c r="AM19" s="24" t="s">
        <v>496</v>
      </c>
    </row>
    <row r="20" s="7" customFormat="1" ht="105.75" spans="1:40">
      <c r="A20" s="24">
        <v>13</v>
      </c>
      <c r="B20" s="24" t="s">
        <v>216</v>
      </c>
      <c r="C20" s="24" t="s">
        <v>217</v>
      </c>
      <c r="D20" s="24" t="s">
        <v>66</v>
      </c>
      <c r="E20" s="24" t="s">
        <v>218</v>
      </c>
      <c r="F20" s="24" t="s">
        <v>68</v>
      </c>
      <c r="G20" s="24" t="s">
        <v>161</v>
      </c>
      <c r="H20" s="24" t="s">
        <v>219</v>
      </c>
      <c r="I20" s="52" t="s">
        <v>220</v>
      </c>
      <c r="J20" s="45" t="s">
        <v>221</v>
      </c>
      <c r="K20" s="45" t="s">
        <v>222</v>
      </c>
      <c r="L20" s="42" t="s">
        <v>223</v>
      </c>
      <c r="M20" s="42" t="s">
        <v>224</v>
      </c>
      <c r="N20" s="42" t="s">
        <v>225</v>
      </c>
      <c r="O20" s="27">
        <v>370</v>
      </c>
      <c r="P20" s="27">
        <v>370</v>
      </c>
      <c r="Q20" s="42"/>
      <c r="R20" s="62">
        <f t="shared" si="2"/>
        <v>370</v>
      </c>
      <c r="S20" s="27">
        <v>370</v>
      </c>
      <c r="T20" s="42"/>
      <c r="U20" s="42"/>
      <c r="V20" s="42"/>
      <c r="W20" s="42"/>
      <c r="X20" s="42"/>
      <c r="Y20" s="42"/>
      <c r="Z20" s="42"/>
      <c r="AA20" s="42"/>
      <c r="AB20" s="41" t="s">
        <v>226</v>
      </c>
      <c r="AC20" s="24"/>
      <c r="AD20" s="24"/>
      <c r="AE20" s="24"/>
      <c r="AF20" s="24">
        <v>1</v>
      </c>
      <c r="AG20" s="24"/>
      <c r="AH20" s="24"/>
      <c r="AI20" s="24"/>
      <c r="AJ20" s="24"/>
      <c r="AK20" s="24"/>
      <c r="AL20" s="24"/>
      <c r="AM20" s="24" t="s">
        <v>497</v>
      </c>
      <c r="AN20" s="6"/>
    </row>
    <row r="21" s="9" customFormat="1" ht="178" customHeight="1" spans="1:40">
      <c r="A21" s="24">
        <v>14</v>
      </c>
      <c r="B21" s="24" t="s">
        <v>227</v>
      </c>
      <c r="C21" s="24" t="s">
        <v>228</v>
      </c>
      <c r="D21" s="24" t="s">
        <v>66</v>
      </c>
      <c r="E21" s="24" t="s">
        <v>218</v>
      </c>
      <c r="F21" s="24" t="s">
        <v>68</v>
      </c>
      <c r="G21" s="24" t="s">
        <v>161</v>
      </c>
      <c r="H21" s="24" t="s">
        <v>229</v>
      </c>
      <c r="I21" s="52" t="s">
        <v>230</v>
      </c>
      <c r="J21" s="45" t="s">
        <v>221</v>
      </c>
      <c r="K21" s="45" t="s">
        <v>231</v>
      </c>
      <c r="L21" s="42" t="s">
        <v>223</v>
      </c>
      <c r="M21" s="42" t="s">
        <v>224</v>
      </c>
      <c r="N21" s="42" t="s">
        <v>225</v>
      </c>
      <c r="O21" s="27">
        <v>370</v>
      </c>
      <c r="P21" s="27">
        <v>370</v>
      </c>
      <c r="Q21" s="42"/>
      <c r="R21" s="62">
        <f t="shared" si="2"/>
        <v>370</v>
      </c>
      <c r="S21" s="27">
        <v>370</v>
      </c>
      <c r="T21" s="42"/>
      <c r="U21" s="42"/>
      <c r="V21" s="42"/>
      <c r="W21" s="42"/>
      <c r="X21" s="42"/>
      <c r="Y21" s="42"/>
      <c r="Z21" s="42"/>
      <c r="AA21" s="42"/>
      <c r="AB21" s="41" t="s">
        <v>232</v>
      </c>
      <c r="AC21" s="24"/>
      <c r="AD21" s="24"/>
      <c r="AE21" s="24"/>
      <c r="AF21" s="24">
        <v>1</v>
      </c>
      <c r="AG21" s="24"/>
      <c r="AH21" s="24"/>
      <c r="AI21" s="24"/>
      <c r="AJ21" s="24"/>
      <c r="AK21" s="24"/>
      <c r="AL21" s="24"/>
      <c r="AM21" s="24" t="s">
        <v>497</v>
      </c>
      <c r="AN21" s="7"/>
    </row>
    <row r="22" s="7" customFormat="1" ht="219" customHeight="1" spans="1:39">
      <c r="A22" s="24">
        <v>15</v>
      </c>
      <c r="B22" s="24" t="s">
        <v>233</v>
      </c>
      <c r="C22" s="24" t="s">
        <v>234</v>
      </c>
      <c r="D22" s="24" t="s">
        <v>66</v>
      </c>
      <c r="E22" s="24" t="s">
        <v>218</v>
      </c>
      <c r="F22" s="24" t="s">
        <v>68</v>
      </c>
      <c r="G22" s="24" t="s">
        <v>161</v>
      </c>
      <c r="H22" s="24" t="s">
        <v>235</v>
      </c>
      <c r="I22" s="52" t="s">
        <v>236</v>
      </c>
      <c r="J22" s="45" t="s">
        <v>221</v>
      </c>
      <c r="K22" s="45" t="s">
        <v>237</v>
      </c>
      <c r="L22" s="42" t="s">
        <v>223</v>
      </c>
      <c r="M22" s="42" t="s">
        <v>224</v>
      </c>
      <c r="N22" s="42" t="s">
        <v>225</v>
      </c>
      <c r="O22" s="27">
        <v>360</v>
      </c>
      <c r="P22" s="27">
        <v>360</v>
      </c>
      <c r="Q22" s="42"/>
      <c r="R22" s="62">
        <f t="shared" si="2"/>
        <v>360</v>
      </c>
      <c r="S22" s="27">
        <v>360</v>
      </c>
      <c r="T22" s="54"/>
      <c r="U22" s="54"/>
      <c r="V22" s="54"/>
      <c r="W22" s="54"/>
      <c r="X22" s="54"/>
      <c r="Y22" s="54"/>
      <c r="Z22" s="42"/>
      <c r="AA22" s="42"/>
      <c r="AB22" s="41" t="s">
        <v>232</v>
      </c>
      <c r="AC22" s="24"/>
      <c r="AD22" s="24"/>
      <c r="AE22" s="24"/>
      <c r="AF22" s="24">
        <v>1</v>
      </c>
      <c r="AG22" s="24"/>
      <c r="AH22" s="24"/>
      <c r="AI22" s="24"/>
      <c r="AJ22" s="24"/>
      <c r="AK22" s="24"/>
      <c r="AL22" s="24"/>
      <c r="AM22" s="24" t="s">
        <v>497</v>
      </c>
    </row>
    <row r="23" s="7" customFormat="1" ht="105.75" spans="1:39">
      <c r="A23" s="24">
        <v>16</v>
      </c>
      <c r="B23" s="24" t="s">
        <v>287</v>
      </c>
      <c r="C23" s="24" t="s">
        <v>288</v>
      </c>
      <c r="D23" s="24" t="s">
        <v>66</v>
      </c>
      <c r="E23" s="24" t="s">
        <v>218</v>
      </c>
      <c r="F23" s="24" t="s">
        <v>68</v>
      </c>
      <c r="G23" s="24" t="s">
        <v>161</v>
      </c>
      <c r="H23" s="24" t="s">
        <v>289</v>
      </c>
      <c r="I23" s="41" t="s">
        <v>290</v>
      </c>
      <c r="J23" s="24" t="s">
        <v>221</v>
      </c>
      <c r="K23" s="24" t="s">
        <v>291</v>
      </c>
      <c r="L23" s="42" t="s">
        <v>223</v>
      </c>
      <c r="M23" s="27" t="s">
        <v>292</v>
      </c>
      <c r="N23" s="42" t="s">
        <v>293</v>
      </c>
      <c r="O23" s="42">
        <v>330</v>
      </c>
      <c r="P23" s="42">
        <v>330</v>
      </c>
      <c r="Q23" s="42"/>
      <c r="R23" s="62">
        <f t="shared" si="2"/>
        <v>330</v>
      </c>
      <c r="S23" s="27">
        <v>330</v>
      </c>
      <c r="T23" s="42"/>
      <c r="U23" s="42"/>
      <c r="V23" s="42"/>
      <c r="W23" s="42"/>
      <c r="X23" s="42"/>
      <c r="Y23" s="42"/>
      <c r="Z23" s="42"/>
      <c r="AA23" s="42"/>
      <c r="AB23" s="24" t="s">
        <v>226</v>
      </c>
      <c r="AC23" s="24"/>
      <c r="AD23" s="24"/>
      <c r="AE23" s="24"/>
      <c r="AF23" s="24"/>
      <c r="AG23" s="24"/>
      <c r="AH23" s="24"/>
      <c r="AI23" s="24"/>
      <c r="AJ23" s="24">
        <v>1</v>
      </c>
      <c r="AK23" s="24"/>
      <c r="AL23" s="24"/>
      <c r="AM23" s="24" t="s">
        <v>498</v>
      </c>
    </row>
    <row r="24" s="10" customFormat="1" ht="105.75" spans="1:40">
      <c r="A24" s="24">
        <v>17</v>
      </c>
      <c r="B24" s="24" t="s">
        <v>408</v>
      </c>
      <c r="C24" s="24" t="s">
        <v>409</v>
      </c>
      <c r="D24" s="24" t="s">
        <v>66</v>
      </c>
      <c r="E24" s="24" t="s">
        <v>218</v>
      </c>
      <c r="F24" s="24" t="s">
        <v>68</v>
      </c>
      <c r="G24" s="24" t="s">
        <v>161</v>
      </c>
      <c r="H24" s="24" t="s">
        <v>175</v>
      </c>
      <c r="I24" s="41" t="s">
        <v>479</v>
      </c>
      <c r="J24" s="24" t="s">
        <v>411</v>
      </c>
      <c r="K24" s="24">
        <v>9191</v>
      </c>
      <c r="L24" s="24" t="s">
        <v>223</v>
      </c>
      <c r="M24" s="24" t="s">
        <v>392</v>
      </c>
      <c r="N24" s="24" t="s">
        <v>393</v>
      </c>
      <c r="O24" s="24">
        <v>380</v>
      </c>
      <c r="P24" s="24">
        <v>380</v>
      </c>
      <c r="Q24" s="24"/>
      <c r="R24" s="62">
        <f t="shared" si="2"/>
        <v>380</v>
      </c>
      <c r="S24" s="27">
        <v>380</v>
      </c>
      <c r="T24" s="54"/>
      <c r="U24" s="54"/>
      <c r="V24" s="54"/>
      <c r="W24" s="54"/>
      <c r="X24" s="54"/>
      <c r="Y24" s="54"/>
      <c r="Z24" s="24"/>
      <c r="AA24" s="24"/>
      <c r="AB24" s="24" t="s">
        <v>226</v>
      </c>
      <c r="AC24" s="24"/>
      <c r="AD24" s="24" t="s">
        <v>499</v>
      </c>
      <c r="AE24" s="24"/>
      <c r="AF24" s="24"/>
      <c r="AG24" s="24"/>
      <c r="AH24" s="24"/>
      <c r="AI24" s="24"/>
      <c r="AJ24" s="24">
        <v>1</v>
      </c>
      <c r="AK24" s="24"/>
      <c r="AL24" s="24"/>
      <c r="AM24" s="24" t="s">
        <v>500</v>
      </c>
      <c r="AN24" s="7"/>
    </row>
    <row r="25" s="7" customFormat="1" ht="139" customHeight="1" spans="1:39">
      <c r="A25" s="24">
        <v>18</v>
      </c>
      <c r="B25" s="26" t="s">
        <v>412</v>
      </c>
      <c r="C25" s="29" t="s">
        <v>413</v>
      </c>
      <c r="D25" s="24" t="s">
        <v>66</v>
      </c>
      <c r="E25" s="24" t="s">
        <v>218</v>
      </c>
      <c r="F25" s="24" t="s">
        <v>68</v>
      </c>
      <c r="G25" s="29" t="s">
        <v>161</v>
      </c>
      <c r="H25" s="24" t="s">
        <v>175</v>
      </c>
      <c r="I25" s="29" t="s">
        <v>414</v>
      </c>
      <c r="J25" s="24" t="s">
        <v>411</v>
      </c>
      <c r="K25" s="24">
        <v>9008</v>
      </c>
      <c r="L25" s="27" t="s">
        <v>223</v>
      </c>
      <c r="M25" s="51" t="s">
        <v>392</v>
      </c>
      <c r="N25" s="51" t="s">
        <v>393</v>
      </c>
      <c r="O25" s="53">
        <v>380</v>
      </c>
      <c r="P25" s="53">
        <v>380</v>
      </c>
      <c r="Q25" s="53"/>
      <c r="R25" s="62">
        <f t="shared" si="2"/>
        <v>380</v>
      </c>
      <c r="S25" s="27">
        <v>380</v>
      </c>
      <c r="T25" s="42"/>
      <c r="U25" s="42"/>
      <c r="V25" s="42"/>
      <c r="W25" s="42"/>
      <c r="X25" s="42"/>
      <c r="Y25" s="51"/>
      <c r="Z25" s="51"/>
      <c r="AA25" s="51"/>
      <c r="AB25" s="29" t="s">
        <v>226</v>
      </c>
      <c r="AC25" s="24"/>
      <c r="AD25" s="24" t="s">
        <v>501</v>
      </c>
      <c r="AE25" s="24"/>
      <c r="AF25" s="24"/>
      <c r="AG25" s="24"/>
      <c r="AH25" s="24"/>
      <c r="AI25" s="24"/>
      <c r="AJ25" s="24">
        <v>1</v>
      </c>
      <c r="AK25" s="24"/>
      <c r="AL25" s="24"/>
      <c r="AM25" s="24" t="s">
        <v>502</v>
      </c>
    </row>
    <row r="26" s="7" customFormat="1" ht="141" customHeight="1" spans="1:39">
      <c r="A26" s="24">
        <v>19</v>
      </c>
      <c r="B26" s="24" t="s">
        <v>238</v>
      </c>
      <c r="C26" s="24" t="s">
        <v>239</v>
      </c>
      <c r="D26" s="24" t="s">
        <v>66</v>
      </c>
      <c r="E26" s="24" t="s">
        <v>218</v>
      </c>
      <c r="F26" s="24" t="s">
        <v>68</v>
      </c>
      <c r="G26" s="24" t="s">
        <v>161</v>
      </c>
      <c r="H26" s="24" t="s">
        <v>240</v>
      </c>
      <c r="I26" s="41" t="s">
        <v>241</v>
      </c>
      <c r="J26" s="24" t="s">
        <v>99</v>
      </c>
      <c r="K26" s="24">
        <v>20.33</v>
      </c>
      <c r="L26" s="42" t="s">
        <v>503</v>
      </c>
      <c r="M26" s="27" t="s">
        <v>224</v>
      </c>
      <c r="N26" s="42" t="s">
        <v>225</v>
      </c>
      <c r="O26" s="42">
        <v>980</v>
      </c>
      <c r="P26" s="42">
        <v>980</v>
      </c>
      <c r="Q26" s="42"/>
      <c r="R26" s="62">
        <f t="shared" si="2"/>
        <v>800</v>
      </c>
      <c r="S26" s="42">
        <v>800</v>
      </c>
      <c r="T26" s="42"/>
      <c r="U26" s="42"/>
      <c r="V26" s="42"/>
      <c r="W26" s="42"/>
      <c r="X26" s="42"/>
      <c r="Y26" s="42"/>
      <c r="Z26" s="42"/>
      <c r="AA26" s="42"/>
      <c r="AB26" s="24" t="s">
        <v>243</v>
      </c>
      <c r="AC26" s="24"/>
      <c r="AD26" s="24"/>
      <c r="AE26" s="24"/>
      <c r="AF26" s="24">
        <v>1</v>
      </c>
      <c r="AG26" s="24"/>
      <c r="AH26" s="24"/>
      <c r="AI26" s="24"/>
      <c r="AJ26" s="24"/>
      <c r="AK26" s="24"/>
      <c r="AL26" s="24"/>
      <c r="AM26" s="24" t="s">
        <v>497</v>
      </c>
    </row>
    <row r="27" s="7" customFormat="1" ht="157" customHeight="1" spans="1:39">
      <c r="A27" s="24">
        <v>20</v>
      </c>
      <c r="B27" s="24" t="s">
        <v>244</v>
      </c>
      <c r="C27" s="24" t="s">
        <v>245</v>
      </c>
      <c r="D27" s="24" t="s">
        <v>66</v>
      </c>
      <c r="E27" s="24" t="s">
        <v>218</v>
      </c>
      <c r="F27" s="24" t="s">
        <v>68</v>
      </c>
      <c r="G27" s="24" t="s">
        <v>161</v>
      </c>
      <c r="H27" s="24" t="s">
        <v>246</v>
      </c>
      <c r="I27" s="41" t="s">
        <v>247</v>
      </c>
      <c r="J27" s="24" t="s">
        <v>99</v>
      </c>
      <c r="K27" s="24">
        <v>59.78</v>
      </c>
      <c r="L27" s="42" t="s">
        <v>503</v>
      </c>
      <c r="M27" s="27" t="s">
        <v>224</v>
      </c>
      <c r="N27" s="42" t="s">
        <v>225</v>
      </c>
      <c r="O27" s="42">
        <v>1200</v>
      </c>
      <c r="P27" s="42">
        <v>1200</v>
      </c>
      <c r="Q27" s="42"/>
      <c r="R27" s="62">
        <f t="shared" si="2"/>
        <v>1200</v>
      </c>
      <c r="S27" s="42">
        <v>1200</v>
      </c>
      <c r="T27" s="42"/>
      <c r="U27" s="42"/>
      <c r="V27" s="42"/>
      <c r="W27" s="42"/>
      <c r="X27" s="42"/>
      <c r="Y27" s="42"/>
      <c r="Z27" s="42"/>
      <c r="AA27" s="42"/>
      <c r="AB27" s="24" t="s">
        <v>248</v>
      </c>
      <c r="AC27" s="24"/>
      <c r="AD27" s="24"/>
      <c r="AE27" s="24"/>
      <c r="AF27" s="24">
        <v>1</v>
      </c>
      <c r="AG27" s="24"/>
      <c r="AH27" s="24"/>
      <c r="AI27" s="24"/>
      <c r="AJ27" s="24"/>
      <c r="AK27" s="24"/>
      <c r="AL27" s="24"/>
      <c r="AM27" s="24" t="s">
        <v>497</v>
      </c>
    </row>
    <row r="28" s="7" customFormat="1" ht="162" customHeight="1" spans="1:40">
      <c r="A28" s="24">
        <v>21</v>
      </c>
      <c r="B28" s="24" t="s">
        <v>450</v>
      </c>
      <c r="C28" s="24" t="s">
        <v>451</v>
      </c>
      <c r="D28" s="24" t="s">
        <v>15</v>
      </c>
      <c r="E28" s="24" t="s">
        <v>452</v>
      </c>
      <c r="F28" s="24" t="s">
        <v>68</v>
      </c>
      <c r="G28" s="24" t="s">
        <v>88</v>
      </c>
      <c r="H28" s="24" t="s">
        <v>20</v>
      </c>
      <c r="I28" s="41" t="s">
        <v>453</v>
      </c>
      <c r="J28" s="24" t="s">
        <v>353</v>
      </c>
      <c r="K28" s="24">
        <v>6500</v>
      </c>
      <c r="L28" s="42" t="s">
        <v>73</v>
      </c>
      <c r="M28" s="42" t="s">
        <v>454</v>
      </c>
      <c r="N28" s="42" t="s">
        <v>455</v>
      </c>
      <c r="O28" s="42">
        <v>1950</v>
      </c>
      <c r="P28" s="42">
        <v>1950</v>
      </c>
      <c r="Q28" s="42"/>
      <c r="R28" s="62">
        <f t="shared" si="2"/>
        <v>1950</v>
      </c>
      <c r="S28" s="42">
        <v>1950</v>
      </c>
      <c r="T28" s="42"/>
      <c r="U28" s="42"/>
      <c r="V28" s="42"/>
      <c r="W28" s="42"/>
      <c r="X28" s="42"/>
      <c r="Y28" s="42"/>
      <c r="Z28" s="42"/>
      <c r="AA28" s="42"/>
      <c r="AB28" s="24" t="s">
        <v>456</v>
      </c>
      <c r="AC28" s="24"/>
      <c r="AD28" s="24" t="s">
        <v>504</v>
      </c>
      <c r="AE28" s="24"/>
      <c r="AF28" s="24"/>
      <c r="AG28" s="24"/>
      <c r="AH28" s="24"/>
      <c r="AI28" s="24"/>
      <c r="AJ28" s="24">
        <v>1</v>
      </c>
      <c r="AK28" s="24"/>
      <c r="AL28" s="24"/>
      <c r="AM28" s="24" t="s">
        <v>493</v>
      </c>
      <c r="AN28" s="6"/>
    </row>
    <row r="29" s="7" customFormat="1" ht="88.15" spans="1:39">
      <c r="A29" s="24">
        <v>22</v>
      </c>
      <c r="B29" s="24" t="s">
        <v>457</v>
      </c>
      <c r="C29" s="27" t="s">
        <v>458</v>
      </c>
      <c r="D29" s="24" t="s">
        <v>12</v>
      </c>
      <c r="E29" s="24" t="s">
        <v>351</v>
      </c>
      <c r="F29" s="27" t="s">
        <v>68</v>
      </c>
      <c r="G29" s="24" t="s">
        <v>88</v>
      </c>
      <c r="H29" s="24" t="s">
        <v>20</v>
      </c>
      <c r="I29" s="52" t="s">
        <v>459</v>
      </c>
      <c r="J29" s="24" t="s">
        <v>353</v>
      </c>
      <c r="K29" s="24">
        <v>1476</v>
      </c>
      <c r="L29" s="42" t="s">
        <v>73</v>
      </c>
      <c r="M29" s="42" t="s">
        <v>460</v>
      </c>
      <c r="N29" s="42" t="s">
        <v>461</v>
      </c>
      <c r="O29" s="45">
        <v>3041.28</v>
      </c>
      <c r="P29" s="45">
        <v>3041.28</v>
      </c>
      <c r="Q29" s="42"/>
      <c r="R29" s="62">
        <f t="shared" si="2"/>
        <v>2527.3</v>
      </c>
      <c r="S29" s="54">
        <v>2527.3</v>
      </c>
      <c r="T29" s="42"/>
      <c r="U29" s="42"/>
      <c r="V29" s="42"/>
      <c r="W29" s="42"/>
      <c r="X29" s="42"/>
      <c r="Y29" s="42"/>
      <c r="Z29" s="42"/>
      <c r="AA29" s="42"/>
      <c r="AB29" s="24" t="s">
        <v>462</v>
      </c>
      <c r="AC29" s="24"/>
      <c r="AD29" s="24"/>
      <c r="AE29" s="24"/>
      <c r="AF29" s="24"/>
      <c r="AG29" s="24"/>
      <c r="AH29" s="24"/>
      <c r="AI29" s="24"/>
      <c r="AJ29" s="24">
        <v>1</v>
      </c>
      <c r="AK29" s="24"/>
      <c r="AL29" s="24"/>
      <c r="AM29" s="24" t="s">
        <v>505</v>
      </c>
    </row>
    <row r="30" s="7" customFormat="1" ht="70.5" spans="1:39">
      <c r="A30" s="24">
        <v>23</v>
      </c>
      <c r="B30" s="24" t="s">
        <v>349</v>
      </c>
      <c r="C30" s="27" t="s">
        <v>350</v>
      </c>
      <c r="D30" s="24" t="s">
        <v>12</v>
      </c>
      <c r="E30" s="24" t="s">
        <v>351</v>
      </c>
      <c r="F30" s="24" t="s">
        <v>68</v>
      </c>
      <c r="G30" s="24" t="s">
        <v>88</v>
      </c>
      <c r="H30" s="24" t="s">
        <v>20</v>
      </c>
      <c r="I30" s="52" t="s">
        <v>352</v>
      </c>
      <c r="J30" s="24" t="s">
        <v>353</v>
      </c>
      <c r="K30" s="24">
        <v>950</v>
      </c>
      <c r="L30" s="42" t="s">
        <v>73</v>
      </c>
      <c r="M30" s="42" t="s">
        <v>354</v>
      </c>
      <c r="N30" s="42" t="s">
        <v>355</v>
      </c>
      <c r="O30" s="42">
        <v>1140</v>
      </c>
      <c r="P30" s="42">
        <v>1140</v>
      </c>
      <c r="Q30" s="42"/>
      <c r="R30" s="62">
        <f t="shared" si="2"/>
        <v>1140</v>
      </c>
      <c r="S30" s="42"/>
      <c r="T30" s="42">
        <v>1140</v>
      </c>
      <c r="U30" s="42"/>
      <c r="V30" s="42"/>
      <c r="W30" s="42"/>
      <c r="X30" s="42"/>
      <c r="Y30" s="42"/>
      <c r="Z30" s="42"/>
      <c r="AA30" s="42"/>
      <c r="AB30" s="24" t="s">
        <v>356</v>
      </c>
      <c r="AC30" s="24"/>
      <c r="AD30" s="24" t="s">
        <v>506</v>
      </c>
      <c r="AE30" s="24"/>
      <c r="AF30" s="24"/>
      <c r="AG30" s="24"/>
      <c r="AH30" s="24"/>
      <c r="AI30" s="24"/>
      <c r="AJ30" s="24"/>
      <c r="AK30" s="24"/>
      <c r="AL30" s="24">
        <v>1</v>
      </c>
      <c r="AM30" s="24" t="s">
        <v>493</v>
      </c>
    </row>
    <row r="31" s="7" customFormat="1" ht="141" spans="1:40">
      <c r="A31" s="24">
        <v>24</v>
      </c>
      <c r="B31" s="24" t="s">
        <v>419</v>
      </c>
      <c r="C31" s="27" t="s">
        <v>420</v>
      </c>
      <c r="D31" s="24" t="s">
        <v>18</v>
      </c>
      <c r="E31" s="24" t="s">
        <v>421</v>
      </c>
      <c r="F31" s="24" t="s">
        <v>68</v>
      </c>
      <c r="G31" s="24" t="s">
        <v>88</v>
      </c>
      <c r="H31" s="24" t="s">
        <v>422</v>
      </c>
      <c r="I31" s="50" t="s">
        <v>423</v>
      </c>
      <c r="J31" s="42" t="s">
        <v>111</v>
      </c>
      <c r="K31" s="42">
        <v>10872</v>
      </c>
      <c r="L31" s="24" t="s">
        <v>112</v>
      </c>
      <c r="M31" s="27" t="s">
        <v>424</v>
      </c>
      <c r="N31" s="43" t="s">
        <v>425</v>
      </c>
      <c r="O31" s="42">
        <v>60</v>
      </c>
      <c r="P31" s="42">
        <v>60</v>
      </c>
      <c r="Q31" s="42"/>
      <c r="R31" s="62">
        <f t="shared" si="2"/>
        <v>60</v>
      </c>
      <c r="S31" s="42">
        <v>60</v>
      </c>
      <c r="T31" s="42"/>
      <c r="U31" s="42"/>
      <c r="V31" s="42"/>
      <c r="W31" s="42"/>
      <c r="X31" s="42"/>
      <c r="Y31" s="42"/>
      <c r="Z31" s="42"/>
      <c r="AA31" s="42"/>
      <c r="AB31" s="29" t="s">
        <v>426</v>
      </c>
      <c r="AC31" s="24"/>
      <c r="AD31" s="24"/>
      <c r="AE31" s="24"/>
      <c r="AF31" s="24"/>
      <c r="AG31" s="24"/>
      <c r="AH31" s="24"/>
      <c r="AI31" s="24"/>
      <c r="AJ31" s="24">
        <v>1</v>
      </c>
      <c r="AK31" s="24"/>
      <c r="AL31" s="24"/>
      <c r="AM31" s="24" t="s">
        <v>507</v>
      </c>
      <c r="AN31" s="6"/>
    </row>
    <row r="32" s="10" customFormat="1" ht="176.25" spans="1:40">
      <c r="A32" s="24">
        <v>25</v>
      </c>
      <c r="B32" s="24" t="s">
        <v>357</v>
      </c>
      <c r="C32" s="30" t="s">
        <v>358</v>
      </c>
      <c r="D32" s="24" t="s">
        <v>13</v>
      </c>
      <c r="E32" s="24" t="s">
        <v>359</v>
      </c>
      <c r="F32" s="24" t="s">
        <v>297</v>
      </c>
      <c r="G32" s="29" t="s">
        <v>133</v>
      </c>
      <c r="H32" s="24" t="s">
        <v>360</v>
      </c>
      <c r="I32" s="50" t="s">
        <v>361</v>
      </c>
      <c r="J32" s="24" t="s">
        <v>99</v>
      </c>
      <c r="K32" s="24">
        <v>7.8</v>
      </c>
      <c r="L32" s="42" t="s">
        <v>223</v>
      </c>
      <c r="M32" s="51" t="s">
        <v>354</v>
      </c>
      <c r="N32" s="51" t="s">
        <v>355</v>
      </c>
      <c r="O32" s="49">
        <v>335</v>
      </c>
      <c r="P32" s="42">
        <v>335</v>
      </c>
      <c r="Q32" s="49"/>
      <c r="R32" s="62">
        <f t="shared" si="2"/>
        <v>335</v>
      </c>
      <c r="S32" s="27">
        <v>335</v>
      </c>
      <c r="T32" s="42"/>
      <c r="U32" s="27"/>
      <c r="V32" s="42"/>
      <c r="W32" s="42"/>
      <c r="X32" s="42"/>
      <c r="Y32" s="51"/>
      <c r="Z32" s="51"/>
      <c r="AA32" s="69"/>
      <c r="AB32" s="29" t="s">
        <v>363</v>
      </c>
      <c r="AC32" s="24"/>
      <c r="AD32" s="24"/>
      <c r="AE32" s="24"/>
      <c r="AF32" s="24"/>
      <c r="AG32" s="24"/>
      <c r="AH32" s="24"/>
      <c r="AI32" s="24"/>
      <c r="AJ32" s="24"/>
      <c r="AK32" s="24"/>
      <c r="AL32" s="24">
        <v>1</v>
      </c>
      <c r="AM32" s="29" t="s">
        <v>508</v>
      </c>
      <c r="AN32" s="7"/>
    </row>
    <row r="33" s="7" customFormat="1" ht="181" customHeight="1" spans="1:39">
      <c r="A33" s="24">
        <v>26</v>
      </c>
      <c r="B33" s="24" t="s">
        <v>190</v>
      </c>
      <c r="C33" s="24" t="s">
        <v>191</v>
      </c>
      <c r="D33" s="24" t="s">
        <v>13</v>
      </c>
      <c r="E33" s="24" t="s">
        <v>96</v>
      </c>
      <c r="F33" s="24" t="s">
        <v>192</v>
      </c>
      <c r="G33" s="24" t="s">
        <v>193</v>
      </c>
      <c r="H33" s="24" t="s">
        <v>128</v>
      </c>
      <c r="I33" s="41" t="s">
        <v>194</v>
      </c>
      <c r="J33" s="42" t="s">
        <v>195</v>
      </c>
      <c r="K33" s="42">
        <v>1</v>
      </c>
      <c r="L33" s="42" t="s">
        <v>73</v>
      </c>
      <c r="M33" s="43" t="s">
        <v>196</v>
      </c>
      <c r="N33" s="43" t="s">
        <v>197</v>
      </c>
      <c r="O33" s="42">
        <v>1450</v>
      </c>
      <c r="P33" s="42">
        <v>1450</v>
      </c>
      <c r="Q33" s="42">
        <v>810</v>
      </c>
      <c r="R33" s="62">
        <f t="shared" si="2"/>
        <v>640</v>
      </c>
      <c r="S33" s="42">
        <v>640</v>
      </c>
      <c r="T33" s="42"/>
      <c r="U33" s="42"/>
      <c r="V33" s="42"/>
      <c r="W33" s="42"/>
      <c r="X33" s="42"/>
      <c r="Y33" s="42"/>
      <c r="Z33" s="42"/>
      <c r="AA33" s="42"/>
      <c r="AB33" s="24" t="s">
        <v>189</v>
      </c>
      <c r="AC33" s="24"/>
      <c r="AD33" s="24" t="s">
        <v>104</v>
      </c>
      <c r="AE33" s="24"/>
      <c r="AF33" s="24"/>
      <c r="AG33" s="24"/>
      <c r="AH33" s="24"/>
      <c r="AI33" s="24"/>
      <c r="AJ33" s="24"/>
      <c r="AK33" s="24"/>
      <c r="AL33" s="24">
        <v>1</v>
      </c>
      <c r="AM33" s="24" t="s">
        <v>486</v>
      </c>
    </row>
    <row r="34" s="10" customFormat="1" ht="141" spans="1:40">
      <c r="A34" s="24">
        <v>27</v>
      </c>
      <c r="B34" s="24" t="s">
        <v>198</v>
      </c>
      <c r="C34" s="24" t="s">
        <v>199</v>
      </c>
      <c r="D34" s="24" t="s">
        <v>13</v>
      </c>
      <c r="E34" s="24" t="s">
        <v>96</v>
      </c>
      <c r="F34" s="24" t="s">
        <v>192</v>
      </c>
      <c r="G34" s="24" t="s">
        <v>193</v>
      </c>
      <c r="H34" s="24" t="s">
        <v>200</v>
      </c>
      <c r="I34" s="24" t="s">
        <v>201</v>
      </c>
      <c r="J34" s="24" t="s">
        <v>195</v>
      </c>
      <c r="K34" s="24">
        <v>1</v>
      </c>
      <c r="L34" s="24" t="s">
        <v>73</v>
      </c>
      <c r="M34" s="24" t="s">
        <v>196</v>
      </c>
      <c r="N34" s="24" t="s">
        <v>197</v>
      </c>
      <c r="O34" s="24">
        <v>2470</v>
      </c>
      <c r="P34" s="24">
        <v>2470</v>
      </c>
      <c r="Q34" s="24">
        <v>1721.68</v>
      </c>
      <c r="R34" s="62">
        <f t="shared" si="2"/>
        <v>748.32</v>
      </c>
      <c r="S34" s="54">
        <v>748.32</v>
      </c>
      <c r="T34" s="54"/>
      <c r="U34" s="54"/>
      <c r="V34" s="54"/>
      <c r="W34" s="54"/>
      <c r="X34" s="54"/>
      <c r="Y34" s="54"/>
      <c r="Z34" s="24"/>
      <c r="AA34" s="24"/>
      <c r="AB34" s="24" t="s">
        <v>189</v>
      </c>
      <c r="AC34" s="24"/>
      <c r="AD34" s="24" t="s">
        <v>104</v>
      </c>
      <c r="AE34" s="24"/>
      <c r="AF34" s="24"/>
      <c r="AG34" s="24"/>
      <c r="AH34" s="24"/>
      <c r="AI34" s="24"/>
      <c r="AJ34" s="24"/>
      <c r="AK34" s="24"/>
      <c r="AL34" s="24">
        <v>1</v>
      </c>
      <c r="AM34" s="24" t="s">
        <v>486</v>
      </c>
      <c r="AN34" s="6"/>
    </row>
    <row r="35" s="6" customFormat="1" ht="159" customHeight="1" spans="1:40">
      <c r="A35" s="24">
        <v>28</v>
      </c>
      <c r="B35" s="26" t="s">
        <v>294</v>
      </c>
      <c r="C35" s="27" t="s">
        <v>295</v>
      </c>
      <c r="D35" s="27" t="s">
        <v>13</v>
      </c>
      <c r="E35" s="27" t="s">
        <v>296</v>
      </c>
      <c r="F35" s="27" t="s">
        <v>297</v>
      </c>
      <c r="G35" s="27" t="s">
        <v>88</v>
      </c>
      <c r="H35" s="27" t="s">
        <v>20</v>
      </c>
      <c r="I35" s="44" t="s">
        <v>298</v>
      </c>
      <c r="J35" s="27" t="s">
        <v>99</v>
      </c>
      <c r="K35" s="45">
        <v>269.23</v>
      </c>
      <c r="L35" s="27" t="s">
        <v>61</v>
      </c>
      <c r="M35" s="27" t="s">
        <v>292</v>
      </c>
      <c r="N35" s="27" t="s">
        <v>293</v>
      </c>
      <c r="O35" s="54">
        <v>8600</v>
      </c>
      <c r="P35" s="42">
        <v>8600</v>
      </c>
      <c r="Q35" s="42"/>
      <c r="R35" s="62">
        <f t="shared" si="2"/>
        <v>2000</v>
      </c>
      <c r="S35" s="42"/>
      <c r="T35" s="42">
        <v>2000</v>
      </c>
      <c r="U35" s="42"/>
      <c r="V35" s="42"/>
      <c r="W35" s="42"/>
      <c r="X35" s="42"/>
      <c r="Y35" s="42"/>
      <c r="Z35" s="27"/>
      <c r="AA35" s="27"/>
      <c r="AB35" s="27" t="s">
        <v>300</v>
      </c>
      <c r="AC35" s="24"/>
      <c r="AD35" s="24"/>
      <c r="AE35" s="24"/>
      <c r="AF35" s="24"/>
      <c r="AG35" s="24"/>
      <c r="AH35" s="24">
        <v>1</v>
      </c>
      <c r="AI35" s="68"/>
      <c r="AJ35" s="24"/>
      <c r="AK35" s="24"/>
      <c r="AL35" s="24"/>
      <c r="AM35" s="27" t="s">
        <v>509</v>
      </c>
      <c r="AN35" s="10"/>
    </row>
    <row r="36" s="6" customFormat="1" ht="195" customHeight="1" spans="1:40">
      <c r="A36" s="24">
        <v>29</v>
      </c>
      <c r="B36" s="26" t="s">
        <v>381</v>
      </c>
      <c r="C36" s="24" t="s">
        <v>382</v>
      </c>
      <c r="D36" s="24" t="s">
        <v>13</v>
      </c>
      <c r="E36" s="24" t="s">
        <v>359</v>
      </c>
      <c r="F36" s="24" t="s">
        <v>297</v>
      </c>
      <c r="G36" s="24" t="s">
        <v>161</v>
      </c>
      <c r="H36" s="24" t="s">
        <v>383</v>
      </c>
      <c r="I36" s="41" t="s">
        <v>510</v>
      </c>
      <c r="J36" s="27" t="s">
        <v>99</v>
      </c>
      <c r="K36" s="24">
        <v>10</v>
      </c>
      <c r="L36" s="42" t="s">
        <v>73</v>
      </c>
      <c r="M36" s="42" t="s">
        <v>354</v>
      </c>
      <c r="N36" s="42" t="s">
        <v>355</v>
      </c>
      <c r="O36" s="42">
        <v>600</v>
      </c>
      <c r="P36" s="42">
        <v>600</v>
      </c>
      <c r="Q36" s="42"/>
      <c r="R36" s="62">
        <f t="shared" si="2"/>
        <v>600</v>
      </c>
      <c r="S36" s="42">
        <v>600</v>
      </c>
      <c r="T36" s="42"/>
      <c r="U36" s="42"/>
      <c r="V36" s="42"/>
      <c r="W36" s="42"/>
      <c r="X36" s="42"/>
      <c r="Y36" s="42"/>
      <c r="Z36" s="42"/>
      <c r="AA36" s="42"/>
      <c r="AB36" s="24" t="s">
        <v>363</v>
      </c>
      <c r="AC36" s="24"/>
      <c r="AD36" s="24" t="s">
        <v>511</v>
      </c>
      <c r="AE36" s="24"/>
      <c r="AF36" s="24"/>
      <c r="AG36" s="24"/>
      <c r="AH36" s="24"/>
      <c r="AI36" s="24"/>
      <c r="AJ36" s="24"/>
      <c r="AK36" s="24">
        <v>1</v>
      </c>
      <c r="AL36" s="24"/>
      <c r="AM36" s="24" t="s">
        <v>512</v>
      </c>
      <c r="AN36" s="7"/>
    </row>
    <row r="37" s="6" customFormat="1" ht="244" customHeight="1" spans="1:40">
      <c r="A37" s="24">
        <v>30</v>
      </c>
      <c r="B37" s="24" t="s">
        <v>94</v>
      </c>
      <c r="C37" s="24" t="s">
        <v>513</v>
      </c>
      <c r="D37" s="24" t="s">
        <v>13</v>
      </c>
      <c r="E37" s="24" t="s">
        <v>96</v>
      </c>
      <c r="F37" s="24" t="s">
        <v>68</v>
      </c>
      <c r="G37" s="24" t="s">
        <v>108</v>
      </c>
      <c r="H37" s="25" t="s">
        <v>514</v>
      </c>
      <c r="I37" s="41" t="s">
        <v>515</v>
      </c>
      <c r="J37" s="24" t="s">
        <v>99</v>
      </c>
      <c r="K37" s="24" t="s">
        <v>100</v>
      </c>
      <c r="L37" s="42" t="s">
        <v>73</v>
      </c>
      <c r="M37" s="42" t="s">
        <v>516</v>
      </c>
      <c r="N37" s="42" t="s">
        <v>102</v>
      </c>
      <c r="O37" s="42">
        <v>3392</v>
      </c>
      <c r="P37" s="42">
        <v>3392</v>
      </c>
      <c r="Q37" s="42"/>
      <c r="R37" s="62">
        <f t="shared" si="2"/>
        <v>2800</v>
      </c>
      <c r="S37" s="42">
        <v>800</v>
      </c>
      <c r="T37" s="42">
        <v>2000</v>
      </c>
      <c r="U37" s="42"/>
      <c r="V37" s="42"/>
      <c r="W37" s="42"/>
      <c r="X37" s="42"/>
      <c r="Y37" s="42"/>
      <c r="Z37" s="42"/>
      <c r="AA37" s="42"/>
      <c r="AB37" s="24" t="s">
        <v>103</v>
      </c>
      <c r="AC37" s="24"/>
      <c r="AD37" s="24"/>
      <c r="AE37" s="24">
        <v>1</v>
      </c>
      <c r="AF37" s="24"/>
      <c r="AG37" s="24"/>
      <c r="AH37" s="24"/>
      <c r="AI37" s="24"/>
      <c r="AJ37" s="24"/>
      <c r="AK37" s="24"/>
      <c r="AL37" s="24"/>
      <c r="AM37" s="24" t="s">
        <v>517</v>
      </c>
      <c r="AN37" s="7"/>
    </row>
    <row r="38" s="7" customFormat="1" ht="249" customHeight="1" spans="1:39">
      <c r="A38" s="24">
        <v>31</v>
      </c>
      <c r="B38" s="26" t="s">
        <v>116</v>
      </c>
      <c r="C38" s="27" t="s">
        <v>476</v>
      </c>
      <c r="D38" s="24" t="s">
        <v>13</v>
      </c>
      <c r="E38" s="24" t="s">
        <v>96</v>
      </c>
      <c r="F38" s="27" t="s">
        <v>68</v>
      </c>
      <c r="G38" s="27" t="s">
        <v>108</v>
      </c>
      <c r="H38" s="28" t="s">
        <v>518</v>
      </c>
      <c r="I38" s="44" t="s">
        <v>519</v>
      </c>
      <c r="J38" s="24" t="s">
        <v>99</v>
      </c>
      <c r="K38" s="45">
        <v>46.573</v>
      </c>
      <c r="L38" s="42" t="s">
        <v>73</v>
      </c>
      <c r="M38" s="27" t="s">
        <v>113</v>
      </c>
      <c r="N38" s="27" t="s">
        <v>120</v>
      </c>
      <c r="O38" s="45">
        <v>3750</v>
      </c>
      <c r="P38" s="45">
        <v>3750</v>
      </c>
      <c r="Q38" s="27"/>
      <c r="R38" s="62">
        <f t="shared" si="2"/>
        <v>3400</v>
      </c>
      <c r="S38" s="42">
        <v>2300</v>
      </c>
      <c r="T38" s="42">
        <v>1100</v>
      </c>
      <c r="U38" s="42"/>
      <c r="V38" s="42"/>
      <c r="W38" s="42"/>
      <c r="X38" s="42"/>
      <c r="Y38" s="42"/>
      <c r="Z38" s="42"/>
      <c r="AA38" s="27"/>
      <c r="AB38" s="27" t="s">
        <v>103</v>
      </c>
      <c r="AC38" s="24"/>
      <c r="AD38" s="24"/>
      <c r="AE38" s="24"/>
      <c r="AF38" s="24">
        <v>1</v>
      </c>
      <c r="AG38" s="24"/>
      <c r="AH38" s="24"/>
      <c r="AI38" s="24"/>
      <c r="AJ38" s="24"/>
      <c r="AK38" s="24"/>
      <c r="AL38" s="24"/>
      <c r="AM38" s="24" t="s">
        <v>520</v>
      </c>
    </row>
    <row r="39" s="7" customFormat="1" ht="137" customHeight="1" spans="1:40">
      <c r="A39" s="24">
        <v>32</v>
      </c>
      <c r="B39" s="24" t="s">
        <v>131</v>
      </c>
      <c r="C39" s="24" t="s">
        <v>132</v>
      </c>
      <c r="D39" s="24" t="s">
        <v>13</v>
      </c>
      <c r="E39" s="24" t="s">
        <v>96</v>
      </c>
      <c r="F39" s="24" t="s">
        <v>68</v>
      </c>
      <c r="G39" s="24" t="s">
        <v>133</v>
      </c>
      <c r="H39" s="24" t="s">
        <v>134</v>
      </c>
      <c r="I39" s="55" t="s">
        <v>521</v>
      </c>
      <c r="J39" s="48" t="s">
        <v>136</v>
      </c>
      <c r="K39" s="48" t="s">
        <v>137</v>
      </c>
      <c r="L39" s="42" t="s">
        <v>73</v>
      </c>
      <c r="M39" s="42" t="s">
        <v>138</v>
      </c>
      <c r="N39" s="42" t="s">
        <v>139</v>
      </c>
      <c r="O39" s="56">
        <v>620.68</v>
      </c>
      <c r="P39" s="56">
        <v>620.68</v>
      </c>
      <c r="Q39" s="42"/>
      <c r="R39" s="62">
        <f t="shared" si="2"/>
        <v>620.68</v>
      </c>
      <c r="S39" s="54">
        <v>620.68</v>
      </c>
      <c r="T39" s="42"/>
      <c r="U39" s="42"/>
      <c r="V39" s="42"/>
      <c r="W39" s="42"/>
      <c r="X39" s="42"/>
      <c r="Y39" s="42"/>
      <c r="Z39" s="42"/>
      <c r="AA39" s="42"/>
      <c r="AB39" s="41" t="s">
        <v>103</v>
      </c>
      <c r="AC39" s="24"/>
      <c r="AD39" s="24" t="s">
        <v>522</v>
      </c>
      <c r="AE39" s="24"/>
      <c r="AF39" s="24"/>
      <c r="AG39" s="24"/>
      <c r="AH39" s="24"/>
      <c r="AI39" s="24"/>
      <c r="AJ39" s="24">
        <v>1</v>
      </c>
      <c r="AK39" s="24"/>
      <c r="AL39" s="24"/>
      <c r="AM39" s="24" t="s">
        <v>523</v>
      </c>
      <c r="AN39" s="70"/>
    </row>
    <row r="40" s="7" customFormat="1" ht="383" customHeight="1" spans="1:40">
      <c r="A40" s="24">
        <v>33</v>
      </c>
      <c r="B40" s="24" t="s">
        <v>140</v>
      </c>
      <c r="C40" s="24" t="s">
        <v>141</v>
      </c>
      <c r="D40" s="24" t="s">
        <v>13</v>
      </c>
      <c r="E40" s="24" t="s">
        <v>96</v>
      </c>
      <c r="F40" s="24" t="s">
        <v>68</v>
      </c>
      <c r="G40" s="24" t="s">
        <v>133</v>
      </c>
      <c r="H40" s="24" t="s">
        <v>142</v>
      </c>
      <c r="I40" s="52" t="s">
        <v>524</v>
      </c>
      <c r="J40" s="45" t="s">
        <v>136</v>
      </c>
      <c r="K40" s="45" t="s">
        <v>144</v>
      </c>
      <c r="L40" s="42" t="s">
        <v>73</v>
      </c>
      <c r="M40" s="42" t="s">
        <v>138</v>
      </c>
      <c r="N40" s="42" t="s">
        <v>139</v>
      </c>
      <c r="O40" s="57">
        <v>732.22</v>
      </c>
      <c r="P40" s="57">
        <v>732.22</v>
      </c>
      <c r="Q40" s="42"/>
      <c r="R40" s="62">
        <f t="shared" si="2"/>
        <v>732.22</v>
      </c>
      <c r="S40" s="54">
        <v>732.22</v>
      </c>
      <c r="T40" s="42"/>
      <c r="U40" s="42"/>
      <c r="V40" s="42"/>
      <c r="W40" s="42"/>
      <c r="X40" s="42"/>
      <c r="Y40" s="42"/>
      <c r="Z40" s="42"/>
      <c r="AA40" s="42"/>
      <c r="AB40" s="41" t="s">
        <v>103</v>
      </c>
      <c r="AC40" s="24"/>
      <c r="AD40" s="24" t="s">
        <v>525</v>
      </c>
      <c r="AE40" s="24"/>
      <c r="AF40" s="24"/>
      <c r="AG40" s="24"/>
      <c r="AH40" s="24"/>
      <c r="AI40" s="24"/>
      <c r="AJ40" s="24">
        <v>1</v>
      </c>
      <c r="AK40" s="24"/>
      <c r="AL40" s="24"/>
      <c r="AM40" s="24" t="s">
        <v>523</v>
      </c>
      <c r="AN40" s="70"/>
    </row>
    <row r="41" s="7" customFormat="1" ht="129" customHeight="1" spans="1:40">
      <c r="A41" s="24">
        <v>34</v>
      </c>
      <c r="B41" s="24" t="s">
        <v>145</v>
      </c>
      <c r="C41" s="24" t="s">
        <v>146</v>
      </c>
      <c r="D41" s="24" t="s">
        <v>13</v>
      </c>
      <c r="E41" s="24" t="s">
        <v>96</v>
      </c>
      <c r="F41" s="24" t="s">
        <v>68</v>
      </c>
      <c r="G41" s="24" t="s">
        <v>88</v>
      </c>
      <c r="H41" s="24" t="s">
        <v>147</v>
      </c>
      <c r="I41" s="52" t="s">
        <v>526</v>
      </c>
      <c r="J41" s="45" t="s">
        <v>136</v>
      </c>
      <c r="K41" s="45" t="s">
        <v>149</v>
      </c>
      <c r="L41" s="42" t="s">
        <v>73</v>
      </c>
      <c r="M41" s="42" t="s">
        <v>138</v>
      </c>
      <c r="N41" s="42" t="s">
        <v>139</v>
      </c>
      <c r="O41" s="57">
        <v>352.75</v>
      </c>
      <c r="P41" s="57">
        <v>352.75</v>
      </c>
      <c r="Q41" s="42"/>
      <c r="R41" s="62">
        <f t="shared" si="2"/>
        <v>352.75</v>
      </c>
      <c r="S41" s="54"/>
      <c r="T41" s="54">
        <v>352.75</v>
      </c>
      <c r="U41" s="54"/>
      <c r="V41" s="54"/>
      <c r="W41" s="54"/>
      <c r="X41" s="54"/>
      <c r="Y41" s="54"/>
      <c r="Z41" s="42"/>
      <c r="AA41" s="42"/>
      <c r="AB41" s="41" t="s">
        <v>103</v>
      </c>
      <c r="AC41" s="24"/>
      <c r="AD41" s="24" t="s">
        <v>527</v>
      </c>
      <c r="AE41" s="24"/>
      <c r="AF41" s="24"/>
      <c r="AG41" s="24"/>
      <c r="AH41" s="24"/>
      <c r="AI41" s="24"/>
      <c r="AJ41" s="24">
        <v>1</v>
      </c>
      <c r="AK41" s="24"/>
      <c r="AL41" s="24"/>
      <c r="AM41" s="24" t="s">
        <v>523</v>
      </c>
      <c r="AN41" s="70"/>
    </row>
    <row r="42" s="7" customFormat="1" ht="390" customHeight="1" spans="1:39">
      <c r="A42" s="24">
        <v>35</v>
      </c>
      <c r="B42" s="24" t="s">
        <v>150</v>
      </c>
      <c r="C42" s="24" t="s">
        <v>151</v>
      </c>
      <c r="D42" s="24" t="s">
        <v>13</v>
      </c>
      <c r="E42" s="24" t="s">
        <v>96</v>
      </c>
      <c r="F42" s="24" t="s">
        <v>68</v>
      </c>
      <c r="G42" s="24" t="s">
        <v>152</v>
      </c>
      <c r="H42" s="24" t="s">
        <v>153</v>
      </c>
      <c r="I42" s="29" t="s">
        <v>528</v>
      </c>
      <c r="J42" s="45" t="s">
        <v>155</v>
      </c>
      <c r="K42" s="24" t="s">
        <v>529</v>
      </c>
      <c r="L42" s="42" t="s">
        <v>73</v>
      </c>
      <c r="M42" s="42" t="s">
        <v>157</v>
      </c>
      <c r="N42" s="42" t="s">
        <v>158</v>
      </c>
      <c r="O42" s="53">
        <v>2000</v>
      </c>
      <c r="P42" s="42">
        <v>2000</v>
      </c>
      <c r="Q42" s="42"/>
      <c r="R42" s="62">
        <f t="shared" si="2"/>
        <v>1700</v>
      </c>
      <c r="S42" s="42">
        <v>1700</v>
      </c>
      <c r="T42" s="42"/>
      <c r="U42" s="42"/>
      <c r="V42" s="42"/>
      <c r="W42" s="42"/>
      <c r="X42" s="42"/>
      <c r="Y42" s="42"/>
      <c r="Z42" s="42"/>
      <c r="AA42" s="42"/>
      <c r="AB42" s="29" t="s">
        <v>103</v>
      </c>
      <c r="AC42" s="24"/>
      <c r="AD42" s="24" t="s">
        <v>530</v>
      </c>
      <c r="AE42" s="24"/>
      <c r="AF42" s="24"/>
      <c r="AG42" s="24"/>
      <c r="AH42" s="24"/>
      <c r="AI42" s="24"/>
      <c r="AJ42" s="24">
        <v>1</v>
      </c>
      <c r="AK42" s="24"/>
      <c r="AL42" s="24"/>
      <c r="AM42" s="24" t="s">
        <v>531</v>
      </c>
    </row>
    <row r="43" s="7" customFormat="1" ht="165" customHeight="1" spans="1:40">
      <c r="A43" s="24">
        <v>36</v>
      </c>
      <c r="B43" s="24" t="s">
        <v>159</v>
      </c>
      <c r="C43" s="31" t="s">
        <v>160</v>
      </c>
      <c r="D43" s="24" t="s">
        <v>13</v>
      </c>
      <c r="E43" s="24" t="s">
        <v>96</v>
      </c>
      <c r="F43" s="24" t="s">
        <v>68</v>
      </c>
      <c r="G43" s="24" t="s">
        <v>161</v>
      </c>
      <c r="H43" s="24" t="s">
        <v>162</v>
      </c>
      <c r="I43" s="41" t="s">
        <v>163</v>
      </c>
      <c r="J43" s="45" t="s">
        <v>164</v>
      </c>
      <c r="K43" s="24" t="s">
        <v>165</v>
      </c>
      <c r="L43" s="27" t="s">
        <v>73</v>
      </c>
      <c r="M43" s="24" t="s">
        <v>166</v>
      </c>
      <c r="N43" s="42" t="s">
        <v>167</v>
      </c>
      <c r="O43" s="42">
        <v>3900</v>
      </c>
      <c r="P43" s="42">
        <v>3900</v>
      </c>
      <c r="Q43" s="42"/>
      <c r="R43" s="62">
        <f t="shared" si="2"/>
        <v>3812</v>
      </c>
      <c r="S43" s="42">
        <v>2596</v>
      </c>
      <c r="T43" s="42">
        <v>1216</v>
      </c>
      <c r="U43" s="42"/>
      <c r="V43" s="42"/>
      <c r="W43" s="42"/>
      <c r="X43" s="42"/>
      <c r="Y43" s="42"/>
      <c r="Z43" s="42"/>
      <c r="AA43" s="24"/>
      <c r="AB43" s="29" t="s">
        <v>103</v>
      </c>
      <c r="AC43" s="24"/>
      <c r="AD43" s="24"/>
      <c r="AE43" s="24">
        <v>1</v>
      </c>
      <c r="AF43" s="24"/>
      <c r="AG43" s="24"/>
      <c r="AH43" s="24"/>
      <c r="AI43" s="24"/>
      <c r="AJ43" s="24"/>
      <c r="AK43" s="24"/>
      <c r="AL43" s="24"/>
      <c r="AM43" s="24" t="s">
        <v>532</v>
      </c>
      <c r="AN43" s="70"/>
    </row>
    <row r="44" s="7" customFormat="1" ht="165" customHeight="1" spans="1:40">
      <c r="A44" s="24">
        <v>37</v>
      </c>
      <c r="B44" s="24" t="s">
        <v>168</v>
      </c>
      <c r="C44" s="31" t="s">
        <v>169</v>
      </c>
      <c r="D44" s="24" t="s">
        <v>13</v>
      </c>
      <c r="E44" s="24" t="s">
        <v>96</v>
      </c>
      <c r="F44" s="24" t="s">
        <v>68</v>
      </c>
      <c r="G44" s="24" t="s">
        <v>108</v>
      </c>
      <c r="H44" s="24" t="s">
        <v>170</v>
      </c>
      <c r="I44" s="41" t="s">
        <v>171</v>
      </c>
      <c r="J44" s="45" t="s">
        <v>172</v>
      </c>
      <c r="K44" s="24">
        <v>5158.08</v>
      </c>
      <c r="L44" s="27" t="s">
        <v>73</v>
      </c>
      <c r="M44" s="24" t="s">
        <v>166</v>
      </c>
      <c r="N44" s="42" t="s">
        <v>167</v>
      </c>
      <c r="O44" s="42">
        <v>398</v>
      </c>
      <c r="P44" s="42">
        <v>398</v>
      </c>
      <c r="Q44" s="42"/>
      <c r="R44" s="62">
        <f t="shared" si="2"/>
        <v>398</v>
      </c>
      <c r="S44" s="42"/>
      <c r="T44" s="42">
        <v>398</v>
      </c>
      <c r="U44" s="42"/>
      <c r="V44" s="42"/>
      <c r="W44" s="42"/>
      <c r="X44" s="42"/>
      <c r="Y44" s="42"/>
      <c r="Z44" s="42"/>
      <c r="AA44" s="24"/>
      <c r="AB44" s="41" t="s">
        <v>103</v>
      </c>
      <c r="AC44" s="24"/>
      <c r="AD44" s="24" t="s">
        <v>483</v>
      </c>
      <c r="AE44" s="24"/>
      <c r="AF44" s="24"/>
      <c r="AG44" s="24"/>
      <c r="AH44" s="24"/>
      <c r="AI44" s="24"/>
      <c r="AJ44" s="24">
        <v>1</v>
      </c>
      <c r="AK44" s="24"/>
      <c r="AL44" s="24"/>
      <c r="AM44" s="24" t="s">
        <v>533</v>
      </c>
      <c r="AN44" s="70"/>
    </row>
    <row r="45" s="10" customFormat="1" ht="234" customHeight="1" spans="1:40">
      <c r="A45" s="24">
        <v>38</v>
      </c>
      <c r="B45" s="24" t="s">
        <v>385</v>
      </c>
      <c r="C45" s="27" t="s">
        <v>386</v>
      </c>
      <c r="D45" s="24" t="s">
        <v>13</v>
      </c>
      <c r="E45" s="24" t="s">
        <v>387</v>
      </c>
      <c r="F45" s="24" t="s">
        <v>68</v>
      </c>
      <c r="G45" s="24" t="s">
        <v>88</v>
      </c>
      <c r="H45" s="24" t="s">
        <v>388</v>
      </c>
      <c r="I45" s="52" t="s">
        <v>389</v>
      </c>
      <c r="J45" s="24" t="s">
        <v>390</v>
      </c>
      <c r="K45" s="45">
        <v>9</v>
      </c>
      <c r="L45" s="24" t="s">
        <v>534</v>
      </c>
      <c r="M45" s="24" t="s">
        <v>392</v>
      </c>
      <c r="N45" s="42" t="s">
        <v>393</v>
      </c>
      <c r="O45" s="49">
        <v>660</v>
      </c>
      <c r="P45" s="42">
        <v>660</v>
      </c>
      <c r="Q45" s="42"/>
      <c r="R45" s="62">
        <f t="shared" si="2"/>
        <v>620</v>
      </c>
      <c r="S45" s="42">
        <v>620</v>
      </c>
      <c r="T45" s="42"/>
      <c r="U45" s="42"/>
      <c r="V45" s="42"/>
      <c r="W45" s="42"/>
      <c r="X45" s="63"/>
      <c r="Y45" s="63"/>
      <c r="Z45" s="63"/>
      <c r="AA45" s="63"/>
      <c r="AB45" s="24" t="s">
        <v>394</v>
      </c>
      <c r="AC45" s="24"/>
      <c r="AD45" s="24"/>
      <c r="AE45" s="24"/>
      <c r="AF45" s="24">
        <v>1</v>
      </c>
      <c r="AG45" s="24"/>
      <c r="AH45" s="24"/>
      <c r="AI45" s="24" t="s">
        <v>395</v>
      </c>
      <c r="AJ45" s="24"/>
      <c r="AK45" s="24"/>
      <c r="AL45" s="24"/>
      <c r="AM45" s="24" t="s">
        <v>535</v>
      </c>
      <c r="AN45" s="7"/>
    </row>
    <row r="46" s="7" customFormat="1" ht="175" customHeight="1" spans="1:40">
      <c r="A46" s="24">
        <v>39</v>
      </c>
      <c r="B46" s="24" t="s">
        <v>427</v>
      </c>
      <c r="C46" s="27" t="s">
        <v>428</v>
      </c>
      <c r="D46" s="24" t="s">
        <v>13</v>
      </c>
      <c r="E46" s="24" t="s">
        <v>107</v>
      </c>
      <c r="F46" s="24" t="s">
        <v>68</v>
      </c>
      <c r="G46" s="24" t="s">
        <v>108</v>
      </c>
      <c r="H46" s="24" t="s">
        <v>429</v>
      </c>
      <c r="I46" s="50" t="s">
        <v>430</v>
      </c>
      <c r="J46" s="24" t="s">
        <v>111</v>
      </c>
      <c r="K46" s="24">
        <v>128</v>
      </c>
      <c r="L46" s="24" t="s">
        <v>112</v>
      </c>
      <c r="M46" s="24" t="s">
        <v>431</v>
      </c>
      <c r="N46" s="42" t="s">
        <v>432</v>
      </c>
      <c r="O46" s="49">
        <f>P46</f>
        <v>320</v>
      </c>
      <c r="P46" s="42">
        <v>320</v>
      </c>
      <c r="Q46" s="42"/>
      <c r="R46" s="62">
        <f t="shared" si="2"/>
        <v>320</v>
      </c>
      <c r="S46" s="42">
        <v>320</v>
      </c>
      <c r="T46" s="42"/>
      <c r="U46" s="42"/>
      <c r="V46" s="42"/>
      <c r="W46" s="42"/>
      <c r="X46" s="42"/>
      <c r="Y46" s="42"/>
      <c r="Z46" s="42"/>
      <c r="AA46" s="42"/>
      <c r="AB46" s="29" t="s">
        <v>433</v>
      </c>
      <c r="AC46" s="24"/>
      <c r="AD46" s="24"/>
      <c r="AE46" s="24"/>
      <c r="AF46" s="24">
        <v>1</v>
      </c>
      <c r="AG46" s="24"/>
      <c r="AH46" s="24"/>
      <c r="AI46" s="24"/>
      <c r="AJ46" s="24"/>
      <c r="AK46" s="24"/>
      <c r="AL46" s="24"/>
      <c r="AM46" s="24" t="s">
        <v>536</v>
      </c>
      <c r="AN46" s="15"/>
    </row>
    <row r="47" s="7" customFormat="1" ht="189" customHeight="1" spans="1:39">
      <c r="A47" s="24">
        <v>40</v>
      </c>
      <c r="B47" s="24" t="s">
        <v>105</v>
      </c>
      <c r="C47" s="27" t="s">
        <v>106</v>
      </c>
      <c r="D47" s="24" t="s">
        <v>13</v>
      </c>
      <c r="E47" s="24" t="s">
        <v>107</v>
      </c>
      <c r="F47" s="24" t="s">
        <v>68</v>
      </c>
      <c r="G47" s="24" t="s">
        <v>108</v>
      </c>
      <c r="H47" s="27" t="s">
        <v>109</v>
      </c>
      <c r="I47" s="50" t="s">
        <v>110</v>
      </c>
      <c r="J47" s="24" t="s">
        <v>111</v>
      </c>
      <c r="K47" s="54">
        <v>120</v>
      </c>
      <c r="L47" s="24" t="s">
        <v>112</v>
      </c>
      <c r="M47" s="42" t="s">
        <v>113</v>
      </c>
      <c r="N47" s="27" t="s">
        <v>114</v>
      </c>
      <c r="O47" s="49">
        <v>300</v>
      </c>
      <c r="P47" s="45">
        <v>300</v>
      </c>
      <c r="Q47" s="45"/>
      <c r="R47" s="62">
        <f t="shared" si="2"/>
        <v>300</v>
      </c>
      <c r="S47" s="45">
        <v>300</v>
      </c>
      <c r="T47" s="42"/>
      <c r="U47" s="27"/>
      <c r="V47" s="42"/>
      <c r="W47" s="42"/>
      <c r="X47" s="42"/>
      <c r="Y47" s="42"/>
      <c r="Z47" s="42"/>
      <c r="AA47" s="42"/>
      <c r="AB47" s="24" t="s">
        <v>115</v>
      </c>
      <c r="AC47" s="27"/>
      <c r="AD47" s="27"/>
      <c r="AE47" s="45">
        <v>1</v>
      </c>
      <c r="AF47" s="45"/>
      <c r="AG47" s="27"/>
      <c r="AH47" s="27"/>
      <c r="AI47" s="27"/>
      <c r="AJ47" s="27"/>
      <c r="AK47" s="27"/>
      <c r="AL47" s="27"/>
      <c r="AM47" s="27" t="s">
        <v>496</v>
      </c>
    </row>
    <row r="48" s="7" customFormat="1" ht="172" customHeight="1" spans="1:40">
      <c r="A48" s="24">
        <v>41</v>
      </c>
      <c r="B48" s="24" t="s">
        <v>471</v>
      </c>
      <c r="C48" s="27" t="s">
        <v>472</v>
      </c>
      <c r="D48" s="24" t="s">
        <v>17</v>
      </c>
      <c r="E48" s="24" t="s">
        <v>17</v>
      </c>
      <c r="F48" s="24" t="s">
        <v>68</v>
      </c>
      <c r="G48" s="24" t="s">
        <v>88</v>
      </c>
      <c r="H48" s="24" t="s">
        <v>20</v>
      </c>
      <c r="I48" s="52" t="s">
        <v>473</v>
      </c>
      <c r="J48" s="24"/>
      <c r="K48" s="24"/>
      <c r="L48" s="42" t="s">
        <v>73</v>
      </c>
      <c r="M48" s="42" t="s">
        <v>468</v>
      </c>
      <c r="N48" s="42" t="s">
        <v>469</v>
      </c>
      <c r="O48" s="42">
        <v>183</v>
      </c>
      <c r="P48" s="42">
        <v>183</v>
      </c>
      <c r="Q48" s="42"/>
      <c r="R48" s="62">
        <f t="shared" si="2"/>
        <v>183</v>
      </c>
      <c r="S48" s="42">
        <v>50</v>
      </c>
      <c r="T48" s="42"/>
      <c r="U48" s="42"/>
      <c r="V48" s="42"/>
      <c r="W48" s="42">
        <v>133</v>
      </c>
      <c r="X48" s="42"/>
      <c r="Y48" s="42"/>
      <c r="Z48" s="42"/>
      <c r="AA48" s="42"/>
      <c r="AB48" s="24" t="s">
        <v>474</v>
      </c>
      <c r="AC48" s="24"/>
      <c r="AD48" s="24" t="s">
        <v>537</v>
      </c>
      <c r="AE48" s="24"/>
      <c r="AF48" s="24"/>
      <c r="AG48" s="24"/>
      <c r="AH48" s="24"/>
      <c r="AI48" s="24"/>
      <c r="AJ48" s="24"/>
      <c r="AK48" s="24"/>
      <c r="AL48" s="24">
        <v>1</v>
      </c>
      <c r="AM48" s="27" t="s">
        <v>493</v>
      </c>
      <c r="AN48" s="5"/>
    </row>
  </sheetData>
  <autoFilter xmlns:etc="http://www.wps.cn/officeDocument/2017/etCustomData" ref="A7:AN48" etc:filterBottomFollowUsedRange="0">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库分类表</vt:lpstr>
      <vt:lpstr>库</vt:lpstr>
      <vt:lpstr>计划分类表 </vt:lpstr>
      <vt:lpstr>计划</vt:lpstr>
      <vt:lpstr>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2025-02-11T08:01:33Z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16353767B69944FB9FEE15394C6606B8_13</vt:lpwstr>
  </property>
  <property fmtid="{D5CDD505-2E9C-101B-9397-08002B2CF9AE}" pid="3" name="KSOProductBuildVer">
    <vt:lpwstr>2052-12.1.0.19770</vt:lpwstr>
  </property>
  <property fmtid="{D5CDD505-2E9C-101B-9397-08002B2CF9AE}" pid="4" name="KSOReadingLayout">
    <vt:bool>true</vt:bool>
  </property>
</Properties>
</file>