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605" tabRatio="650" activeTab="1"/>
  </bookViews>
  <sheets>
    <sheet name="分类汇总表" sheetId="13" r:id="rId1"/>
    <sheet name="洛浦县" sheetId="11" r:id="rId2"/>
  </sheets>
  <definedNames>
    <definedName name="_xlnm._FilterDatabase" localSheetId="1" hidden="1">洛浦县!$A$7:$AS$75</definedName>
    <definedName name="_xlnm.Print_Titles" localSheetId="1">洛浦县!$3:$7</definedName>
    <definedName name="_xlnm.Print_Area" localSheetId="1">洛浦县!$A$1:$AP$75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<sst xmlns="http://schemas.openxmlformats.org/spreadsheetml/2006/main" count="1174" uniqueCount="458">
  <si>
    <t>2024年项目库分类表</t>
  </si>
  <si>
    <t>截止时间：2023年10月12日</t>
  </si>
  <si>
    <t xml:space="preserve">单位：个、万元 </t>
  </si>
  <si>
    <t>县市</t>
  </si>
  <si>
    <t>项目个数</t>
  </si>
  <si>
    <t>资金规模（万元）</t>
  </si>
  <si>
    <t>项目类别</t>
  </si>
  <si>
    <t>续建项目个数</t>
  </si>
  <si>
    <t>续建资金规模</t>
  </si>
  <si>
    <t>产业发展类项目个数</t>
  </si>
  <si>
    <t>资金</t>
  </si>
  <si>
    <t>占比</t>
  </si>
  <si>
    <t>就业类项目个数</t>
  </si>
  <si>
    <t>乡村建设类</t>
  </si>
  <si>
    <t>易地搬迁后扶类</t>
  </si>
  <si>
    <t>巩固拓展脱贫攻坚成果类</t>
  </si>
  <si>
    <t>其他类</t>
  </si>
  <si>
    <t>合计</t>
  </si>
  <si>
    <t>皮山县</t>
  </si>
  <si>
    <t>墨玉县</t>
  </si>
  <si>
    <t>和田县</t>
  </si>
  <si>
    <t>洛浦县</t>
  </si>
  <si>
    <t>策勒县</t>
  </si>
  <si>
    <t>于田县</t>
  </si>
  <si>
    <t>民丰县</t>
  </si>
  <si>
    <t>和田市</t>
  </si>
  <si>
    <t>洛浦县2024年巩固拓展脱贫攻坚成果和乡村振兴项目库</t>
  </si>
  <si>
    <t>填报时间：2023年10月12日</t>
  </si>
  <si>
    <t>序号</t>
  </si>
  <si>
    <t>项目库编号</t>
  </si>
  <si>
    <t>项目名称</t>
  </si>
  <si>
    <t>建设性质（新建、续建、改扩建）</t>
  </si>
  <si>
    <t>建设起至期限</t>
  </si>
  <si>
    <t>实施地点</t>
  </si>
  <si>
    <t>主要建设任务</t>
  </si>
  <si>
    <t>建设单位</t>
  </si>
  <si>
    <t>建设规模</t>
  </si>
  <si>
    <t>资金来源</t>
  </si>
  <si>
    <t>县市实施单位</t>
  </si>
  <si>
    <t>项目主管部门</t>
  </si>
  <si>
    <t>责任人</t>
  </si>
  <si>
    <t>其中</t>
  </si>
  <si>
    <t>绩效目标</t>
  </si>
  <si>
    <t>项目单位补助标准</t>
  </si>
  <si>
    <t>意向企业名称（政企合作项目）</t>
  </si>
  <si>
    <t>项目进展</t>
  </si>
  <si>
    <t>备注</t>
  </si>
  <si>
    <t>行业部门审查意见</t>
  </si>
  <si>
    <t>地区行业部门评审意见</t>
  </si>
  <si>
    <t>项目总投资</t>
  </si>
  <si>
    <t>政府投资（衔接资金）</t>
  </si>
  <si>
    <t>计划安排其他政府投资</t>
  </si>
  <si>
    <t>企业投资</t>
  </si>
  <si>
    <t>正在编制实施方案</t>
  </si>
  <si>
    <t>完成编制实施方案</t>
  </si>
  <si>
    <t xml:space="preserve">完成实施方案审查 </t>
  </si>
  <si>
    <t>完成实施方案批复</t>
  </si>
  <si>
    <t>发布招投标公告</t>
  </si>
  <si>
    <t>完成招投标</t>
  </si>
  <si>
    <t>已开工</t>
  </si>
  <si>
    <t>已完工</t>
  </si>
  <si>
    <t>小计</t>
  </si>
  <si>
    <t>截止2023年年底前已安排资金</t>
  </si>
  <si>
    <t>2024年计划安排资金合计</t>
  </si>
  <si>
    <t>2024年计划安排资金</t>
  </si>
  <si>
    <t>计划安排中央衔接补助资金</t>
  </si>
  <si>
    <t>计划安排自治区衔接补助资金</t>
  </si>
  <si>
    <t>计划安排地方政府债券资金</t>
  </si>
  <si>
    <t>计划安排地、县配套资金</t>
  </si>
  <si>
    <t>合计68个项目</t>
  </si>
  <si>
    <t>洛浦县洛浦镇北片区污水处理厂建设工程</t>
  </si>
  <si>
    <t>续建</t>
  </si>
  <si>
    <t>2023.05-2024.07</t>
  </si>
  <si>
    <t>洛浦县洛浦镇</t>
  </si>
  <si>
    <t>将现状规模10000立方米/日的污水处理厂扩容至规模25000立方米/日，新建预处理车间一座，新建AAO池一座，二沉池一座，中间水池一座，深度处理车间一座及改造现状污泥脱水车间。</t>
  </si>
  <si>
    <t>座</t>
  </si>
  <si>
    <t>中央衔接资金</t>
  </si>
  <si>
    <t>洛浦县洛浦镇人民政府</t>
  </si>
  <si>
    <t>和田地区生态环境局洛浦县分局</t>
  </si>
  <si>
    <t>亚森·艾尼</t>
  </si>
  <si>
    <t>通过农村污水处理，着力改善农村人居环境和卫生状况，努力提高农民生活质量.。</t>
  </si>
  <si>
    <t>2023-653224-0094</t>
  </si>
  <si>
    <t>和田地区洛浦县东、西片区供水保障工程（三期）</t>
  </si>
  <si>
    <t>改造供水配水管网331.81公里及配套附属工程。</t>
  </si>
  <si>
    <t>公里</t>
  </si>
  <si>
    <t>洛浦县水利局</t>
  </si>
  <si>
    <t>罗志</t>
  </si>
  <si>
    <t>通过改造供水管网331.81公里，对给水系统进行整合优化，从根本上解决供水规模偏小、管网漏损率较高等问题，进一步提高供水保障能力。</t>
  </si>
  <si>
    <t>地区水利局：建议加四期。
地区财政局：需要对所有项目的绩效目标进行量化。</t>
  </si>
  <si>
    <t>2024-653224-0029</t>
  </si>
  <si>
    <t>洛浦县2024年低氟边销茶入户项目</t>
  </si>
  <si>
    <t>产业发展类</t>
  </si>
  <si>
    <t>新建</t>
  </si>
  <si>
    <t>2024.03-2024.07</t>
  </si>
  <si>
    <t>洛浦县布亚乡、杭桂镇、多鲁镇、洛浦镇、街道办事处</t>
  </si>
  <si>
    <t>采购低氟边销茶，以慰问等方式发放给布亚乡、杭桂镇、多鲁镇、洛浦镇、街道办事处困难群众14352户，按照2公斤/户的标准发放,共采购28704公斤低氟茶。</t>
  </si>
  <si>
    <t>户</t>
  </si>
  <si>
    <t>少数民族发展资金</t>
  </si>
  <si>
    <t>中共洛浦县委统战部</t>
  </si>
  <si>
    <t>洛浦县民宗委</t>
  </si>
  <si>
    <t>卢新松</t>
  </si>
  <si>
    <t>大力推广低氟边销茶，倡导“健康饮茶”“送茶入户”，遏制饮茶型地氟病的蔓延；以慰问等方式向布亚乡2650户、杭桂镇5462户、多鲁镇4256户、洛浦镇1680户、街道办事处304户，共14352户发放低氟边销茶，2公斤/户，共采购28704公斤低氟茶。</t>
  </si>
  <si>
    <t>同意实施</t>
  </si>
  <si>
    <t>地区财政局：需要对所有项目的绩效目标进行量化。</t>
  </si>
  <si>
    <t>2024-653224-0031</t>
  </si>
  <si>
    <t>洛浦县2024年林果提质增效项目</t>
  </si>
  <si>
    <t>2024.01-2024.12</t>
  </si>
  <si>
    <t>洛浦县布亚乡、恰尔巴格镇、山普鲁镇、纳瓦乡、杭桂镇、多鲁镇、洛浦镇、拜什托格拉克乡、阿其克乡</t>
  </si>
  <si>
    <t>在洛浦县境内对1万亩经济林进行提质增效，每亩补助800元，主要建设内容为：按照标准化示范基地建设要求，进行嫁接、修剪、有害生物防治等技术服务以及林果生产机械设备购置和生物肥料购置等。</t>
  </si>
  <si>
    <t>万亩</t>
  </si>
  <si>
    <t>其他涉农整合资金</t>
  </si>
  <si>
    <t>洛浦县林业和草原局</t>
  </si>
  <si>
    <t>洛浦县林草局</t>
  </si>
  <si>
    <t>吐送江· 阿卜杜拉</t>
  </si>
  <si>
    <t>该项目的实施，通过对1万亩经济林进行提质增效，提高林果品质，增加林果产量，助力农户增收。</t>
  </si>
  <si>
    <t>地区林业和草原局：需说明提质增效品种类型和内容；
地区财政局：需要对所有项目的绩效目标进行量化。</t>
  </si>
  <si>
    <t>2024-653224-0039</t>
  </si>
  <si>
    <t>洛浦县2024年脱贫人口（含监测对象）公益性岗位补助项目</t>
  </si>
  <si>
    <t>就业类</t>
  </si>
  <si>
    <t>在洛浦县公安和教育系统就业公益性岗位中的脱贫人口（含监测对象）进行适当补助，其中公安系统辅警854人，教育系统375人，村级就业专干247人，共计1476人。帮助就业创业增收，工资根据岗位标准进行补助。</t>
  </si>
  <si>
    <t>人</t>
  </si>
  <si>
    <t>自治区衔接资金</t>
  </si>
  <si>
    <t>洛浦县人社局</t>
  </si>
  <si>
    <t>柔孜艾力·图尔荪</t>
  </si>
  <si>
    <t>带动从事公益性岗位中的脱贫人口（含监测对象）1476人就业创业增收。</t>
  </si>
  <si>
    <t>2024-653224-0040</t>
  </si>
  <si>
    <t>洛浦县2024年项目管理费</t>
  </si>
  <si>
    <t>按照衔接资金管理费使用要求列支，主要用于项目前期设计、评审、招标、监理以及验收等与项目管理相关的支出。</t>
  </si>
  <si>
    <t>洛浦县乡村振兴局</t>
  </si>
  <si>
    <t>李雪豹</t>
  </si>
  <si>
    <t>按照衔接资金项目管理费使用要求列支，主要用于项目前期设计、评审、招标、监理以及验收等与项目管理相关的支出。</t>
  </si>
  <si>
    <t>2024-653224-0041</t>
  </si>
  <si>
    <t>洛浦县2024年小额贷款贴息项目</t>
  </si>
  <si>
    <t>用于全县申请脱贫人口小额贷款贴息，申请人员是全县建档立卡脱贫人口、监测人口，贴息利率按照金融机构发放脱贫人口小额贷款时利率，</t>
  </si>
  <si>
    <t>万户</t>
  </si>
  <si>
    <t>用于全县1.8万户脱贫人口、监测人口小额信贷贴息资金。</t>
  </si>
  <si>
    <t>2024-653224-0038</t>
  </si>
  <si>
    <t>洛浦县2024年雨露计划资助项目</t>
  </si>
  <si>
    <t>资助我县6700名原建档立卡已脱贫、“三类户”家庭接受中等职业教育（含普通中专、成人中专、职业高中、技工院校）、高等职业教育应往届大中专学生，按照3000元/生/学年的资助标准进行资助。</t>
  </si>
  <si>
    <t>洛浦县教育局</t>
  </si>
  <si>
    <t>赵华</t>
  </si>
  <si>
    <t>为进一步巩固和拓展脱贫成果，在过渡期内保持学生资助力度总体稳定，对6700名建档立卡已脱贫、“三类户”家庭子女接受中等职业教育、高等职业教育应往届大中专学生予以补助。</t>
  </si>
  <si>
    <t>2024-653224-0021</t>
  </si>
  <si>
    <t>洛浦县阿其克乡喀勒台拜勒村污水治理项目</t>
  </si>
  <si>
    <t>洛浦县阿其克乡喀勒台拜勒村</t>
  </si>
  <si>
    <t>新建DN200聚乙烯双壁波纹管3.5公里，采用10吨、15吨两个型号污水治理设备。</t>
  </si>
  <si>
    <t>洛浦县阿其克乡人民政府</t>
  </si>
  <si>
    <t>木特力甫·阿不都艾尼</t>
  </si>
  <si>
    <t>通过农村污水处理，着力改善全村83户279人农户人居环境及生活污水处理，全面提高农村居民生活质量及幸福感。</t>
  </si>
  <si>
    <t>和田地区生态环境局洛浦县分局：按要求办理环评手续。</t>
  </si>
  <si>
    <t>地区水利局：1.排污水是否按要求进行排出；2.水怎么考虑的要论证；
地区国土局：不要破坏耕地层。
地区财政局：需要对所有项目的绩效目标进行量化。</t>
  </si>
  <si>
    <t>2024-653224-0012</t>
  </si>
  <si>
    <t>洛浦县拜什托格拉克乡、多鲁镇农村道路建设项目</t>
  </si>
  <si>
    <t>洛浦县拜什托格拉克乡、多鲁镇</t>
  </si>
  <si>
    <t>道路全长26.7公里，公路等级为四级公路，主要建设内容包括：路基路面、桥涵及交通安全附属工程等</t>
  </si>
  <si>
    <t>洛浦县交通局</t>
  </si>
  <si>
    <t>张建</t>
  </si>
  <si>
    <t>项目建成后，能强化产业融合，推进“四好农村路”与现代农业、乡村旅游、特色资源等产业融合发展，改善当地交通基础设施，助力巩固脱贫攻坚，优化产业就业，推进乡村振兴。并且能进一步完善农村公路网络体系建设。该项目建设后受益人口1402户5833人；</t>
  </si>
  <si>
    <t>2024-653224-0024</t>
  </si>
  <si>
    <t>洛浦县拜什托格拉克乡二分干渠防渗渠建设项目</t>
  </si>
  <si>
    <t>改扩建</t>
  </si>
  <si>
    <t>洛浦县拜什托格拉克乡</t>
  </si>
  <si>
    <t>防渗改造渠道长度5.50公里,配套建筑物20座。灌溉面积0.70万亩，设计流量12.0～5.0m³/s。</t>
  </si>
  <si>
    <t>项目建成后，保障控制灌溉面积不低于0.70万亩，改善我县灌溉能力，提升农作物产量，增加农民收入</t>
  </si>
  <si>
    <t>2024-653224-0025</t>
  </si>
  <si>
    <t>洛浦县拜什托格拉克乡亚阔恰村等2个村防渗渠建设项目</t>
  </si>
  <si>
    <t>洛浦县拜什托格拉克乡亚阔恰村，拜什托格拉克村</t>
  </si>
  <si>
    <t>防渗改造渠道长度7.30公里,配套建筑物25座。灌溉面积0.48万亩，设计流量1.3～1.0m³/s。</t>
  </si>
  <si>
    <t>项目建成后，保障控制灌溉面积不低于0.48万亩，改善我县灌溉能力，提升农作物产量，增加农民收入</t>
  </si>
  <si>
    <t>2024-653224-0003</t>
  </si>
  <si>
    <t>洛浦县拜什托格拉克乡依力库都克村等2个村农村生活污水治理项目</t>
  </si>
  <si>
    <t>新建排水主管道11927米，其中DN300管道9314米，UPVC DN100管道2613米，新建排水检查井323座，排泥井5座，消能井1座，配套井盖和安全网等附属，路面拆除恢复16765平方米。</t>
  </si>
  <si>
    <t>洛浦县拜什托格拉克乡人民政府</t>
  </si>
  <si>
    <t>乃比江·杰力力</t>
  </si>
  <si>
    <t>改善人居环境，改善农村居民污水排放条件，助力乡村振兴。</t>
  </si>
  <si>
    <t>放库</t>
  </si>
  <si>
    <t>2024-653224-0022</t>
  </si>
  <si>
    <t>洛浦县布亚乡库玛提村支渠防渗建设项目</t>
  </si>
  <si>
    <t>洛浦县布亚乡库玛提村</t>
  </si>
  <si>
    <t>防渗改造渠道长度4.58公里,配套建筑物22座。灌溉面积0.50万亩，设计流量1.5～1.2m³/s。</t>
  </si>
  <si>
    <t>项目建成后，保障控制灌溉面积不低于0.50万亩，改善我县灌溉能力，提升农作物产量，增加农民收入。</t>
  </si>
  <si>
    <t>2024-653224-0019</t>
  </si>
  <si>
    <t>洛浦县布亚乡创业基地建设项目</t>
  </si>
  <si>
    <t>洛浦县布亚乡阿日希村</t>
  </si>
  <si>
    <t>新建门面房2栋，建筑面积3352.78平方米， 地上二层， 框架结构，配套水电等附属设施。</t>
  </si>
  <si>
    <t>平方米</t>
  </si>
  <si>
    <t>洛浦县布亚乡人民政府</t>
  </si>
  <si>
    <t>伊力夏提·艾合麦江</t>
  </si>
  <si>
    <t>壮大村集体经济，为推动乡村振兴提供了有力支撑，进一步增强了村级党组织的引领力和为民代言的话语权。同时租赁费用每年预计可收入40万元，带动就业人数20余人，由村级根据乡村振兴要求做好二次分配。</t>
  </si>
  <si>
    <t>暂缓实施、细化资金、细化方案，建议使用中央预算内资金</t>
  </si>
  <si>
    <t>地区乡村振兴局：不要出现门面房字眼，创业基地，建成后能否全部使用。
地区国土局：对选址做好对接。
地区财政局：需要对所有项目的绩效目标进行量化。</t>
  </si>
  <si>
    <t>再论</t>
  </si>
  <si>
    <t>2024-653224-0060</t>
  </si>
  <si>
    <t>洛浦县多鲁镇墩库孜来克村等2个村2024年支、斗渠防渗改造项目</t>
  </si>
  <si>
    <t>2024.03-2024.06</t>
  </si>
  <si>
    <t>洛浦县多鲁镇墩库孜来克村</t>
  </si>
  <si>
    <t>防渗改建渠道3条，总长为 3.247km，配套渠系建筑 物 48 座，其中重建、新建水闸42座，交通桥6座.</t>
  </si>
  <si>
    <t>以工代赈资金</t>
  </si>
  <si>
    <t>项目建成后，保障控制灌溉面积不低于0.40万亩，改善我县灌溉能力，提升农作物产量，增加农民收入</t>
  </si>
  <si>
    <t>新增项目</t>
  </si>
  <si>
    <t>2024-653224-0027</t>
  </si>
  <si>
    <t>洛浦县多鲁镇塘玛合尼村等3个村支渠防渗建设项目</t>
  </si>
  <si>
    <t>洛浦县多鲁镇塘玛合尼村、塔尕其村、哈拉瓦普村</t>
  </si>
  <si>
    <t>防渗改造渠道长度5.70公里,配套建筑物27座。共灌溉面积0.637万亩，设计流量1.5～0.5m³/s。</t>
  </si>
  <si>
    <t>项目建成后，保障控制灌溉面积不低于0.637万亩，改善我县灌溉能力，提升农作物产量，增加农民收入</t>
  </si>
  <si>
    <t>2024-653224-0011</t>
  </si>
  <si>
    <t>洛浦县多鲁镇主干道美丽乡村建设-公共照明项目</t>
  </si>
  <si>
    <t>洛浦县多鲁镇</t>
  </si>
  <si>
    <t>多鲁镇主乡村干道路35km公共照明，采购Led太阳能路灯1160盏，灯杆高度7米，灯头功率100W。 地点：洛浦县多鲁镇主干道，巴什艾日克村卡点-塔吾尕孜村闸口12公里，尧勒其库勒村-光明村6公里，塔合塔克瑞克村-库都克艾日克村7公里，布格拉库木村辖区10公里，总计35公里。</t>
  </si>
  <si>
    <t>盏</t>
  </si>
  <si>
    <t>洛浦县多鲁镇人民政府</t>
  </si>
  <si>
    <t>麦提喀斯木·伊敏托合提</t>
  </si>
  <si>
    <t>亮化乡镇夜间道路，改善公共环境照明，方便旅客及居民出行安全，提高乡村基础设施建设，减少二氧化碳排放量。</t>
  </si>
  <si>
    <t>同意实施，建议核对路灯数量和建设地点。</t>
  </si>
  <si>
    <t>地区乡村振兴局：30米一盏，会不会太密集？
地区财政局：需要对所有项目的绩效目标进行量化。</t>
  </si>
  <si>
    <t>2024-653224-0008</t>
  </si>
  <si>
    <t>洛浦县杭桂镇巴什艾克尼村生活污水治理项目</t>
  </si>
  <si>
    <t>洛浦县杭桂镇巴什艾克尼村</t>
  </si>
  <si>
    <t>新建排水管道长度34.33公里，其中de400排水管道（S2级,环刚度不小于8KN/㎡）长度2.98公里，de400排水管道（S2级,环刚度不小于16KN/㎡）长度0.22公里，de315排水管道（S2级,环刚度不小于8KN/㎡）长度13.50公里，de300II级钢筋混凝土管0.07公里，de400II级钢筋混凝土管0.06公里，新建De225支管17.50公里，新建污水检查井585座，沉泥井23座，一体化提升泵站1座，道路恢复面积33800平方米</t>
  </si>
  <si>
    <t>洛浦县杭桂镇人民政府</t>
  </si>
  <si>
    <t>托力木·贾纳尔</t>
  </si>
  <si>
    <t>项目建成后可以实现污水无害化处理，带动巴什艾克尼村457户农户受益，改善乡村人居环境，为巩固拓展脱贫攻坚成果和乡村振兴有效衔接奠定基础。</t>
  </si>
  <si>
    <t>2024-653224-0006</t>
  </si>
  <si>
    <t>洛浦县杭桂镇热合曼普尔村等2个村农村生活污水治理项目</t>
  </si>
  <si>
    <t>洛浦县杭桂镇热合曼普尔村、幸福村</t>
  </si>
  <si>
    <t>新建排水管道长度50.95公里，其中de400排水管道（S2级,环刚度不小于8KN/㎡）长度6.57公里，de400排水管道（S2级,环刚度不小于16KN/㎡）长度3.05公里，de315排水管道（S2级,环刚度不小于8KN/㎡）长度16.70公里，de300II级钢筋混凝土管0.4公里，de400II级钢筋混凝土管0.28公里，新建De225支管23.95公里，新建污水检查井942座，沉泥井30座，一体化提升泵站2座，道路恢复面积54200平方米。</t>
  </si>
  <si>
    <t>项目建成后可以实现污水无害化处理，带动热合曼普尔村、幸福村2个村618户受益，改善乡村人居环境，为巩固拓展脱贫攻坚成果和乡村振兴有效衔接奠定基础。</t>
  </si>
  <si>
    <t>2024-653224-0034</t>
  </si>
  <si>
    <t>洛浦县杭桂镇天然气入户项目</t>
  </si>
  <si>
    <t>2024.01-2024.08</t>
  </si>
  <si>
    <t>洛浦县杭桂镇塔盘村</t>
  </si>
  <si>
    <t>为杭桂镇塔盘村99户进行天然气管网入户及其配套设施。</t>
  </si>
  <si>
    <t>洛浦县住建局</t>
  </si>
  <si>
    <t>通过天然气入户项目，着力改善农村生活状况，努力提高农民生活质量。可以解决99户燃气的问题，方便生活。</t>
  </si>
  <si>
    <t>住建局：居民房屋安全性能是否达标，消防是否达标，村级道路燃气管网两边安全保护距离是否满足5米的安全距离要求，建议实施单位主体向燃气运营主体单位上报方案，组织人员现场探勘是否符合要求。</t>
  </si>
  <si>
    <t>地区住建局：要看洛浦县供气能力，是否储备能力，供气从哪个县引进需写明？洛浦县每年供气量多少？
地区乡村振兴局：地区将与自治区对接该项目具体实施情况。
地区财政局：需要对所有项目的绩效目标进行量化。</t>
  </si>
  <si>
    <t>入库</t>
  </si>
  <si>
    <t>2024-653224-0007</t>
  </si>
  <si>
    <t>洛浦县杭桂镇托万皮切克其村等2个村农村生活污水治理项目</t>
  </si>
  <si>
    <t>洛浦县杭桂镇托万皮切克其村、塔盘村</t>
  </si>
  <si>
    <t>新建排水管道长度22.30公里，其中de400排水管道（S2级,环刚度不小于8KN/㎡）长度3.1公里，de400排水管道（S2级,环刚度不小于16KN/㎡）长度0.5公里，de315排水管道（S2级,环刚度不小于8KN/㎡）长度8.4公里，de300II级钢筋混凝土管0.1公里，de400II级钢筋混凝土管0.2公里，新建De225支管10.00公里，新建污水检查井422座，沉泥井19座，道路恢复面积24600平方米</t>
  </si>
  <si>
    <t>项目建成后可以实现污水无害化处理，带动托万皮切克其村、塔盘村1474户受益，改善乡村人居环境，为巩固拓展脱贫攻坚成果和乡村振兴有效衔接奠定基础。</t>
  </si>
  <si>
    <t>2024-653224-0010</t>
  </si>
  <si>
    <t>洛浦县杭桂镇主干道美丽乡村建设-公共照明项目</t>
  </si>
  <si>
    <t>洛浦县杭桂镇</t>
  </si>
  <si>
    <t>杭桂镇乡村道路42.3km公共照明，采购Led太阳能路灯1300盏，灯杆高度7米，灯头功率100W。地点：热合曼普尔村闸口-杭桂镇公路5.3Km，杭桂镇其力盖加依村委会路口-霍热孜艾日克村委会路口19.4Km.六闸口-托库孜喀勒拉村5.8Km，五闸口-兴隆村3.4Km,库木巴格村委会路口-阿尔克吾斯塘村路口6.1Km,杭桂-多鲁公路（杭桂区域段）2.3Km。</t>
  </si>
  <si>
    <t>亮化乡镇夜间道路，改善公共环境照明，方便旅客及辖区42个村居民出行安全，提高乡村基础设施建设，减少二氧化碳排放量，同步营造铸生中华民族共同体意识氛围，促进各民族交往交流交融，宣传我县特色手工纺织产品艾德莱斯。</t>
  </si>
  <si>
    <t>洛浦县劳动力外出转移就业一次性交通补助项目</t>
  </si>
  <si>
    <t>对洛浦县有组织、自发到区内其他地州、疆外其他省
(市）稳定就业在3个月以上的脱贫人口、监测对象进行一次性交通补助，每年可享受一次补助政策。对转移到区内其他地州稳定就业 了个月以上的给子一次性补助 300 元/人，转移到疆外省（市）稳定就业 3个月以上的给子一次性补助
700元/人。</t>
  </si>
  <si>
    <t>对转移到区内其他地州稳定就业3个月以上的给子一次性补助300元/人，转移到疆
外省（市）稳定就业3个月以上的给子一次性补助700元/人。标目标2：项目实施后有利于促进稳定就业增收，促进巩固脱贫攻坚，有利于维护社会稳定和长治久安。</t>
  </si>
  <si>
    <t>2024-653224-0005</t>
  </si>
  <si>
    <t>洛浦县洛浦镇阿恰勒村、幸福村污水处理项目</t>
  </si>
  <si>
    <t>洛浦县洛浦镇阿恰勒村、幸福村</t>
  </si>
  <si>
    <t>新建排水管网共计22.643公里，其中：污水管道DN300长度19.015公里；压力排水管DN200长度2.945公里；压力排水管DN150长度0.683公里；污水检查井833座；压力管井24座；路面破坏拆除及恢复44.525公里（沥青混凝土路面）；污水提升泵站（小）3座；入户排水管DN110长度6.670公里。</t>
  </si>
  <si>
    <t>通过农村污水处理，着力改善农村人居环境和卫生状况，努力提高农民生活质量。可以解决660户2486人排放污水的问题。</t>
  </si>
  <si>
    <t>2024-653224-0048</t>
  </si>
  <si>
    <t>洛浦县洛浦镇多鲁吐格曼贝希村污水处理项目</t>
  </si>
  <si>
    <t>2024.03-2024.08</t>
  </si>
  <si>
    <t>洛浦县洛浦镇多鲁吐格曼贝希村</t>
  </si>
  <si>
    <t>排水工程主管道DN300排水管网为8.62公里，DN200压力排水管1.864公里，DN110排水管网为2.896公里，预制混凝土井432座；路面破坏拆除及恢复面积26940平方米；成品污水提升泵站二座（直径2000mm，高度5800mm，HMPP高模量聚丙烯，三层缠绕工艺，厚度≥50mm。）</t>
  </si>
  <si>
    <t>通过农村污水处理，着力改善农村人居环境和卫生状况，努力提高农民生活质量。可以解决洛浦镇多鲁吐格曼贝希村383户1661人排放污水的问题。</t>
  </si>
  <si>
    <t>和田地区生态环境局洛浦县分局：暂缓实施。</t>
  </si>
  <si>
    <t>再对接核实</t>
  </si>
  <si>
    <t>2024-653224-0054</t>
  </si>
  <si>
    <t>洛浦县洛浦镇克尔喀什村等3个村农村生活污水治理工程</t>
  </si>
  <si>
    <t>洛浦县洛浦镇克尔喀什村、东方红新村、恰帕勒兰干村</t>
  </si>
  <si>
    <t>新建重力流排水管道21.634公里，管道材质为S8级HDPE双壁波纹管，其中DN200管道2.51公里，DN315管道12.379公里，DN400管道6.745公里；新建排水支管12.075公里，采用dn110mmUPVC排水管；新建装配式钢筋砼圆形排水检查井D1200mm821座，其中沉淀井（沉泥深度H=0.5m）123座；拆除及恢复路面38941平方米（其中沥青路面35047平方米，拆除及恢复砼路面3894平方米），穿越灌渠475处。新建污水提升泵站2座，新建PE压力排水管道dn110长度1835米，dn90长度314米；新建回用水管道dn110长度815米，dn63长度140米，新建排气阀井3座，排泥阀井及排泥湿井3座，新建压力检查井4座，绿化回用水闸阀井16座；新建玻璃钢化粪池7座，其中有效容积12立方米的5座，20立方米的1座，30立方米的1座；新建厌氧+人工湿地污水处理站1座，处理能力225m3/d。</t>
  </si>
  <si>
    <t>通过农村污水处理，着力改善农村人居环境和卫生状况，努力提高农民生活质量。解决洛浦镇克尔喀什村、东方红新村、恰帕勒兰干村等4个村3381人，805户的污水排放问题。</t>
  </si>
  <si>
    <t>×</t>
  </si>
  <si>
    <t>2024-653224-0004</t>
  </si>
  <si>
    <t>洛浦县洛浦镇塔盘村污水处理项目</t>
  </si>
  <si>
    <t>洛浦县洛浦镇塔盘村</t>
  </si>
  <si>
    <t>排水工程主管道DN300排水管网6.055公里、DN150排水管网63米，管材采用HDPE双壁波纹管，管壁环刚度≥8KN/m2，接口采用承插式柔性橡胶圈接口，DN110排水管网1620米、DN500钢筋砼套管7米；钢筋砼污水井225座；路面破坏拆除及恢复面积15295平方米；成品污水提升泵站一座（直径2000mm，高度5100mm，HMPP高模量聚丙烯，三层缠绕工艺，厚度≥50mm。）</t>
  </si>
  <si>
    <t>通过农村污水处理，着力改善农村人居环境和卫生状况，努力提高农民生活质量。可以解决164户604人排放污水的问题。</t>
  </si>
  <si>
    <t>2024-653224-0032</t>
  </si>
  <si>
    <t>洛浦县纳瓦乡“五小庭院”经济奖补项目</t>
  </si>
  <si>
    <t>洛浦县纳瓦乡</t>
  </si>
  <si>
    <t>对纳瓦乡人均收入低于1万元以下111户脱贫户监测户大力发展“五小”庭院经济模式（即庭院小畜禽、庭院小菜园、庭院小果园、庭院小作坊），进行先建后补，每户补助2万元。</t>
  </si>
  <si>
    <t>洛浦县纳瓦乡人民政府</t>
  </si>
  <si>
    <t>洛浦县农业农村局</t>
  </si>
  <si>
    <t>帕提古丽·阿布都拉</t>
  </si>
  <si>
    <t>通过大力发展庭院经济，一是可以有效改善群众生存环境；二是结合群众自生庭院经济发展特长，宜农则农、宜商则商，发展庭院经济，增加111户群众经济收入,带动群众年经济收入不低于3000元。</t>
  </si>
  <si>
    <t>2024-653224-0053</t>
  </si>
  <si>
    <t>洛浦县纳瓦乡巴什尕帕村、尕帕阿日希村生活污水治理项目</t>
  </si>
  <si>
    <t>洛浦县纳瓦乡巴什尕帕村、尕帕阿日希村</t>
  </si>
  <si>
    <t>新建污水管网27.9829公里（主管21.3439公里，出户支管6.639公里），其中DN300污水管网19.2359公里，DN400污水管网1.617公里，PEDN100污水管网0.491公里，UPVCDN100出户支管6.639公里；消能井3座，检查井955座，排泥井12座；路面拆除恢复面积38761平方米；新建人工湿地1750平方米。</t>
  </si>
  <si>
    <t>通过农村污水有效管理，着力改善农村人居环境和卫生状况，带动纳瓦乡巴什尕帕村、尕帕阿日希村842户3438人生活污水得到有效治理，农村环境得到明显改善，通过建设人工湿地，可改善乡村1750㎡荒地地理环境，同时推动842户农户改厕工作开展。</t>
  </si>
  <si>
    <t>2024-653224-0042</t>
  </si>
  <si>
    <t>洛浦县农村公路日常护管员项目</t>
  </si>
  <si>
    <t>为全县950名护路员发放劳务补助。</t>
  </si>
  <si>
    <t>通过护路员解决950个岗位，每人每年补助1.2万元。</t>
  </si>
  <si>
    <t>2024-653224-0002</t>
  </si>
  <si>
    <t>洛浦县农副产品批发交易中心建设项目</t>
  </si>
  <si>
    <t>工业园区</t>
  </si>
  <si>
    <t>总建筑面积9481.32平方米，其中：新建仓库1座2670.93平方米，地上一层，门式钢架结构；冷库1座3076.54平方米，地上一层，门式钢架结构；简易交易棚18栋2678平方米，地上一层，门式钢架结构；检验检疫中心1座101.47平方米、农副产品交易大厅1座378.95平方米、消防水池1座575.43平方米，配套相关附属设施。</t>
  </si>
  <si>
    <t>㎡</t>
  </si>
  <si>
    <t>洛浦县市监局</t>
  </si>
  <si>
    <t>李光富</t>
  </si>
  <si>
    <t>项目建成后带动周边50-100人就业，同时租金用于壮大村集体经济。项目建成后，产权归村委会所有，按政府投资（以审计决算为准）综合受益率不低于8%的标准，壮大村集体经济。</t>
  </si>
  <si>
    <t>地区乡村振兴局：是否经过市场调研？能否将现有产业园区的闲置资产利用起来。
地区财政局：需要对所有项目的绩效目标进行量化。</t>
  </si>
  <si>
    <t>2024-653224-0013</t>
  </si>
  <si>
    <t>洛浦县恰尔巴格镇、布亚乡农村道路改建工程</t>
  </si>
  <si>
    <t>洛浦县恰尔巴格镇、布亚乡</t>
  </si>
  <si>
    <t>道路全长19.2公里，公路等级为四级公路，主要建设内容包括：路基路面、桥涵及交通安全附属工程等</t>
  </si>
  <si>
    <t>项目建成后，能更好地满足农村人民群众安全、经济、便捷出行需求，提升农村物流服务水平，改善当地交通基础设施，助力巩固脱贫攻坚，优化产业就业，推进乡村振兴，积极带动经济发展。该项目建设后受益人口1204户4891人。</t>
  </si>
  <si>
    <t>2024-653224-0026</t>
  </si>
  <si>
    <t>洛浦县恰尔巴格镇巴什格加村等4个村防渗渠建设项目</t>
  </si>
  <si>
    <t>洛浦县恰尔巴格镇巴什格加村、阿亚格格加村、加依托格拉克村 、阿依丁库勒村</t>
  </si>
  <si>
    <t>防渗改造渠道长度6.796公里,配套建筑物93座。共灌溉面积0.525万亩，设计流量1.36～0.5m³/s。</t>
  </si>
  <si>
    <t>项目建成后，保障控制灌溉面积不低于0.525万亩，改善我县灌溉能力，提升农作物产量，增加农民收入</t>
  </si>
  <si>
    <t>2024-653224-0030</t>
  </si>
  <si>
    <t>洛浦县恰尔巴格镇古勒巴格村农资贸易市场建设项目</t>
  </si>
  <si>
    <t>洛浦县恰尔巴格镇古勒巴格村</t>
  </si>
  <si>
    <t>恰尔巴格镇古勒巴格村新建农资贸易市场一座，包含门面房1栋，建筑面积600㎡，地上两层、框架结构，硬化农资销售场地面积900㎡，均包括配套水电暖消防等附属设施建设；</t>
  </si>
  <si>
    <t>洛浦县恰尔巴格镇人民政府</t>
  </si>
  <si>
    <t>伊明托乎提·艾合麦提</t>
  </si>
  <si>
    <t>项目建成后，资产归恰尔巴格镇古勒巴格村，以租赁的方式运行，租金主要用于壮大村集体经济，年租赁不低于5.2万元，可解决就业岗位8个，就业人员年工资性收入不低于2.4万元/人，共增加就业人员工资性收入19.2万元/年，预计综合收益可达24.2万元。</t>
  </si>
  <si>
    <t>同意实施，进一步优化建设内容。</t>
  </si>
  <si>
    <t>地区乡村振兴局：是否经过市场调研？能否将现有产业园区的闲置资产利用起来。
地区国土局：是否有闲置风险。
地区财政局：需要对所有项目的绩效目标进行量化。</t>
  </si>
  <si>
    <t>2024-653224-0044</t>
  </si>
  <si>
    <t>洛浦县恰尔巴格镇古勒巴格村天山泉啤酒厂（三期）建设项目</t>
  </si>
  <si>
    <t>新建天山泉啤酒厂厂房（三期)，地上一层，钢架结构，建筑面积500平方米，并配套水、电、暖、消防相关附属设施建设。</t>
  </si>
  <si>
    <t xml:space="preserve">平方米 </t>
  </si>
  <si>
    <t>洛浦县商工局</t>
  </si>
  <si>
    <t>依明托乎提·艾合麦提</t>
  </si>
  <si>
    <t>项目建成后，资产归村委会所有，按照“企业+村委会+农户”的合作模式，不低于决算价的2%收取租金不断壮大村集体经济，同时带动农户就业增收。</t>
  </si>
  <si>
    <t>商工局：居民房屋安全性能是否达标，消防是否达标，村级道路燃气管网两边安全保护距离是否满足5米的安全距离要求，建议实施单位主体向燃气运营主体单位上报方案，组织人员现场探勘是否符合要求。</t>
  </si>
  <si>
    <t>地区乡村振兴局：无原料，能否持续发展运营；
地区财政局：不能出现闲置。
地区国土局：做好项目土地审批相关手续。
地区水利局：要考虑好用水问题。
地区财政局：需要对所有项目的绩效目标进行量化。</t>
  </si>
  <si>
    <t>2024-653224-0020</t>
  </si>
  <si>
    <t>洛浦县恰尔巴格镇库库买提村污水治理项目</t>
  </si>
  <si>
    <t>洛浦县恰尔巴格镇库库买提村</t>
  </si>
  <si>
    <t>新建重力流排水管道9.619公里，管道材质为S8级HDPE双壁波纹管，其中DN315管道8.641公里，DN400管道0.978公里；新建排水支管4.875公里，采用dn110mmUPVC排水管；新建装配式钢筋砼圆形排水检查井D1200mm330座，其中沉淀井（沉泥深度H=0.5米）22座；拆除及恢复路面18145平方米（其中沥青路面17238平方米，拆除及恢复砼路面907平方米，穿越灌渠100处；新建一体化提升泵站1座，设计能力Q=47m3/d，Φ3.0×10.0m，新建PE压力排水管道DN110长度650米，新建排气阀井、排泥阀井及排泥湿井各1座，新建压力检查井2座；新建玻璃钢化粪池3座，其中有效容积12立方米的2座，16立方米的1座；新建污水处理站1座，处理能力100m³/d。</t>
  </si>
  <si>
    <t>通过农村污水处理，着力改善农村人居环境和卫生状况，努力提高农民生活质量。可以解决1个村排放污水的问题，每年可削减COD总有机物10.5吨，氨氮1.1吨。</t>
  </si>
  <si>
    <t>不上</t>
  </si>
  <si>
    <t>2024-653224-0036</t>
  </si>
  <si>
    <t>洛浦县恰尔巴格镇总干渠防渗改造建设项目（上段）</t>
  </si>
  <si>
    <t>2024.08-2024.11</t>
  </si>
  <si>
    <t>洛浦县恰尔巴格镇</t>
  </si>
  <si>
    <t>修建2.85公里渠道及2座节制分水闸、4座桥。共灌溉面积7.80万亩，设计流量8.0m³/s。</t>
  </si>
  <si>
    <t>项目建成后，改善恰尔巴格镇灌溉能力，共灌溉面积7.80万亩，提升农作物产量，增加农民收入。</t>
  </si>
  <si>
    <t>2024-653224-0037</t>
  </si>
  <si>
    <t>洛浦县恰尔巴格镇总干渠防渗改造建设项目（下段）</t>
  </si>
  <si>
    <t>修建2.93公里渠道及3座节制分水闸、3座桥。共灌溉面积7.80万亩，设计流量8.0m³/s。</t>
  </si>
  <si>
    <t>2024-653224-0014</t>
  </si>
  <si>
    <t>洛浦县山普鲁镇、纳瓦乡农村道路改建工程</t>
  </si>
  <si>
    <t>洛浦县山普鲁镇、纳瓦乡</t>
  </si>
  <si>
    <t>道路全长13.5公里，公路等级为四级公路，主要建设内容包括：路基路面、桥涵及交通安全附属工程等</t>
  </si>
  <si>
    <t>项目建成后，能促进完善通村畅乡、客车到村、安全便捷的交通运输网络，改善当地交通基础设施，助力巩固脱贫攻坚，优化产业就业，推进乡村振兴，不仅能极大地改善农牧民群众的出行条件，更能为县域社会经济发展奠定坚实的基础。该项目建设后受益人口922户3629人。</t>
  </si>
  <si>
    <t>2024-653224-0047</t>
  </si>
  <si>
    <t>洛浦县山普鲁镇喀拉克尔村等6个村农村污水治理项目</t>
  </si>
  <si>
    <t>洛浦县山普鲁镇喀拉克尔村、阿亚格比孜里村、欧吐拉比孜里村、巴什比孜里村、喀拉央塔克村、喀孜米勒克村</t>
  </si>
  <si>
    <t>新建d200-d300-d400排水主管道总长度43.03公里；新建的d150UPVC排水支管24.825公里；新建预制钢筋砼圆形排水检查井D1250mm1410座；拆除及恢复路面86060平方米。此项目污水处理工艺采取厌氧+人工实地生态系统模式。</t>
  </si>
  <si>
    <t>洛浦县山普鲁镇人民政府</t>
  </si>
  <si>
    <t>芒力科·艾赛提</t>
  </si>
  <si>
    <t>项目建成后可以有效解决水源地山普鲁镇喀拉克尔村、阿亚格比孜里村、欧吐拉比孜里村、巴什比孜里村、喀拉央塔克村、喀孜米勒克村等6个村1655户7750人生活污水及粪便污水外排的问题，实现污水无害化处理，改善乡村人居环境，为巩固拓展脱贫攻坚成果和乡村振兴有效衔接奠定基础。</t>
  </si>
  <si>
    <t>处理模式建议</t>
  </si>
  <si>
    <t>2024-653224-0023</t>
  </si>
  <si>
    <t>洛浦县山普鲁镇三、四支渠防渗改造项目</t>
  </si>
  <si>
    <t>洛浦县山普鲁镇</t>
  </si>
  <si>
    <t>防渗改造支渠长度6.455公里,配套建筑物15座。灌溉面积0.62万亩，设计流量1.5～1.0m³/s。</t>
  </si>
  <si>
    <t>节水灌溉，保障控制灌溉面积不低于0.62万亩。提高农田基础设施和节水改造，降低成本，提高农业增收</t>
  </si>
  <si>
    <t>2024-653224-0018</t>
  </si>
  <si>
    <t>洛浦县食用菌补链、强链产业培育项目</t>
  </si>
  <si>
    <t>为已建成的1900座食用菌出菇棚配套净化车间和84座二级育菌培养棚恒温降温、通风等设备及附属设施配套。</t>
  </si>
  <si>
    <t>套</t>
  </si>
  <si>
    <t>玉苏普江·穆拉提</t>
  </si>
  <si>
    <t>项目建成后，产权归村委会所有，采取“企业+村委会+农户”的合作模式，通过将设备租赁的方式，按照政府投资（以审计决算为准）综合收益率不低于8%的标准来壮大村集体经济。</t>
  </si>
  <si>
    <t>地区乡村振兴局：目前使用情况？能否全部利用？
地区财政局：需要对所有项目的绩效目标进行量化。</t>
  </si>
  <si>
    <t>洛浦县多鲁镇托勒尕什村等3个村盐碱地治理建设项目</t>
  </si>
  <si>
    <t>洛浦县多鲁镇托勒尕什村、托格拉艾日克村、喀瓦吐格曼贝西村</t>
  </si>
  <si>
    <t>主要建设内容：盐碱地治理面积8640亩，1、排碱渠清淤15.25km，配套渠系建筑物。2、土壤改良8640亩（每亩增施有机肥2吨）。3、配套高效节水3900亩。4、土地碎片化治理500亩。</t>
  </si>
  <si>
    <t>亩</t>
  </si>
  <si>
    <t>通过对洛浦县多鲁镇15.25km排碱渠清淤，降低地下水位，保证项目区农田排水顺畅，改善洛浦县8640亩农田盐碱化问题，降低地下水位，改善灌区土壤盐渍化，提高农作物产量，增加当地低收入人群收入，为促进的经济发展创造良好的条件，巩固提升脱贫攻坚成果，为乡村振兴助力。</t>
  </si>
  <si>
    <t>洛浦县多鲁镇墩库孜来克村等3个村盐碱地治理建设项目</t>
  </si>
  <si>
    <t>洛浦县多鲁镇墩库孜来克村、色日克村、哈拉瓦普村</t>
  </si>
  <si>
    <t>主要建设内容：盐碱地治理面积16150亩，1、排碱渠清淤25.36km，配套排碱渠建筑物。2、土壤改良16150亩（每亩增施有机肥1.5吨）3、配套高效节水3200亩。4、土地碎片化治理1800亩</t>
  </si>
  <si>
    <t>通过对洛浦县多鲁镇25.36km排碱渠清淤，降低地下水位，保证项目区农田排水顺畅，改善洛浦县16150亩农田盐碱化问题，降低地下水位，改善灌区土壤盐渍化，提高农作物产量，增加当地低收入人群收入，为促进的经济发展创造良好的条件，巩固提升脱贫攻坚成果，为乡村振兴助力。</t>
  </si>
  <si>
    <t>洛浦县洛浦镇、杭桂镇等2个乡镇盐碱地治理建设项目</t>
  </si>
  <si>
    <t>洛浦县洛浦镇、杭桂镇</t>
  </si>
  <si>
    <t>主要建设内容：盐碱地治理14860亩，1、排碱渠清淤22.76km，配套排碱渠建筑物。2、土壤改良14860亩（每吨增施有机肥2吨）。3、配套高效节水面积2800。4、土地碎片化治理面积1500亩。</t>
  </si>
  <si>
    <t>通过对洛浦县洛浦镇、杭桂22.76km排碱渠清淤，降低地下水位，保证项目区农田排水顺畅，改善洛浦县14860亩农田盐碱化问题，降低地下水位，改善灌区土壤盐渍化，提高农作物产量，增加当地低收入人群收入，为促进的经济发展创造良好的条件，巩固提升脱贫攻坚成果，为乡村振兴助力。</t>
  </si>
  <si>
    <t>洛浦县新增机动用水用地建设项目-沉沙调蓄池建设工程</t>
  </si>
  <si>
    <t>2024.06-2024.11</t>
  </si>
  <si>
    <t>主要建设内容：新建沉沙池两座，库容分别为6万立方米和4.5万立方米含泵站及配套设施。</t>
  </si>
  <si>
    <t>万立方米</t>
  </si>
  <si>
    <t>项目建成后，新增灌溉面积2.77万亩，改善我县灌溉能力，提升农作物产量，增加农民收入</t>
  </si>
  <si>
    <t>洛浦县2024年多鲁镇墩库孜来克村等2个村支、斗渠防渗改造项目</t>
  </si>
  <si>
    <t>主要建设内容：防渗改建渠道3条，总长为 3.247km，配套渠系建筑 物 48 座，其中重建、新建水闸42座，交通桥6座。</t>
  </si>
  <si>
    <t>洛浦县山普鲁镇2024年防护林水利配套项目（一期）</t>
  </si>
  <si>
    <t>主要建设内容：改建防渗渠道4条，总长度7.732公里，新建配套渠系建筑物3座，其中水闸1座、农桥1座、圆管涵1座。</t>
  </si>
  <si>
    <t>项目的建设可以改善项目区林带的灌溉条件，提高树木存活率，起到防风固沙、保护农田的作用。通过项目的实施预计可带动当地劳动力45人（其中：易地搬迁人数3人），发放劳务报酬76.97万元（占中央资金比例 20%），其中易地搬迁户发放1.2万元。</t>
  </si>
  <si>
    <t>洛浦县山普鲁镇2024年防护林水利配套项目（二期）</t>
  </si>
  <si>
    <t>主要建设内容：改建防渗渠道5条，总长度7.645公里，新建配套渠系建筑物 3座，其中水闸1座、圆管涵2座。</t>
  </si>
  <si>
    <t>项目的建设可以改善项目区林带的灌溉条件，提高树木存活率，起到防风固沙、保护农田的作用。通过项目的实施预计可带动当地劳动力45人（其中：易地搬迁人数3人），发放劳务报酬77.06万元（占中央资金比例 20%），其中易地搬迁户发放1.2万元。</t>
  </si>
  <si>
    <t>洛浦县山普鲁镇2024年防护林水利配套项目（三期）</t>
  </si>
  <si>
    <t>主要建设内容：改建防渗渠道4条，总长度7.726公里，新建配套渠系建筑物1座，为支渠上的节制分水闸。</t>
  </si>
  <si>
    <t>项目的建设可以改善项目区林带的灌溉条件，提高树木存活率，起到防风固沙、保护农田的作用。通过项目的实施预计可带动当地劳动力45人（其中：易地搬迁人数3人），发放劳务报酬77.04万元（占中央资金比例 20%），其中易地搬迁户发放1.2万元。</t>
  </si>
  <si>
    <t>洛浦县山普鲁镇南侧2024年生态防护项目（一期）</t>
  </si>
  <si>
    <t>2024.05-2024.07</t>
  </si>
  <si>
    <t>主要建设内容：1.防护林工程中平整防护林林床123.90亩，林床土方开挖量33700.80立方米，回填土方量为40440.96立方米，平整土方量为24264.58立方米。2.节水灌溉工程中对新建防护林实施节水灌溉，新建节水灌溉面积123.90亩；新建滴灌系统1个，总面积123.90亩；铺设地埋管网1770.00米，铺设地面管网1050.00米，铺设毛管28080.00米，新建闸阀井1座、排水井2座；新建管理房1座，配套水泵1台、过滤器1套、施肥设施1套、启动柜1台、变压器1套、配电柜1套，新建380V电力线路0.1千米，新建10千伏输电线路8.37千米。</t>
  </si>
  <si>
    <t>通过项目的实施预计可带动当地劳动力45人（其中：易地搬迁人数3人），发放劳务报酬76.20万元（占中央资金比例 20%），其中易地搬迁户发放1.2万元。</t>
  </si>
  <si>
    <t>洛浦县山普鲁镇南侧2024年生态防护项目（二期）</t>
  </si>
  <si>
    <t>主要建设内容：1.防护林工程中平整防护林林床210.97亩，林床土方开挖量57385.20立方米，回填土方量为68862.24立方米，平整土方量为38562.85立方米。2.节水灌溉工程中对新建防护林实施节水灌溉，新建节水灌溉面积210.97亩；新建滴灌系统1个，总面积210.97亩，新建机井1眼；铺设地埋管网2888.00米，铺设地面管网1800.00米，铺设毛管48080.00米，新建排水井1座。</t>
  </si>
  <si>
    <t>通过项目的实施预计可带动当地劳动力45人（其中：易地搬迁人数3人），发放劳务报酬79.96万元（占中央资金比例 20%），其中易地搬迁户发放1.2万元。</t>
  </si>
  <si>
    <t>洛浦县山普鲁镇南侧2024年生态防护项目（三期）</t>
  </si>
  <si>
    <t>主要建设内容：1.防护林工程中平整防护林林床180.00亩，林床土方开挖量48960.00立方米，回填土方量为58752.00立方米，平整土方量为35251.20立方米。2）节水灌溉工程中对新建防护林实施节水灌溉，新建节水灌溉面积180.00亩；新建滴灌系统1个，总面积180.00亩，新建机井1眼；铺设地埋管网2605.00米，铺设地面管网1600.00米，铺设毛管42826.67米，新建闸阀井2座、排水井3座；新建管理房1座，配套水泵1台、过滤器1套、施肥设施1套、启动柜1台、变压器1套、配电柜1套，新建380V电力线路0.1千米，新建10千伏输电线路1.17千米。</t>
  </si>
  <si>
    <t>通过项目的实施预计可带动当地劳动力45人（其中：易地搬迁人数3人），发放劳务报酬79.78万元（占中央资金比例 20%），其中易地搬迁户发放1.2万元。</t>
  </si>
  <si>
    <t>洛浦县山普鲁镇南侧2024年生态防护项目（四期）</t>
  </si>
  <si>
    <t>主要建设内容：1.防护林工程中平整防护林林床116.02亩，林床土方开挖量31558.80立方米，回填土方量为37870.56立方米，平整土方量为22722.34立方米。2.节水灌溉工程中对新建防护林实施节水灌溉，新建节水灌溉面积116.02亩；新建滴灌系统1个，总面积116.02亩，新建机井1眼；铺设地埋管网2660.00米，铺设地面管网950.00米，铺设毛管25413.33米，新建闸阀井1座、排水井2座；新建管理房1座，配套水泵1台、过滤器1套、施肥设施1套、启动柜1台、变压器1套、配电柜1套，新建380V电力线路0.1千米，新建10千伏输电线路6.70千米。</t>
  </si>
  <si>
    <t>通过项目的实施预计可带动当地劳动力45人（其中：易地搬迁人数3人），发放劳务报酬79.75万元（占中央资金比例 20%），其中易地搬迁户发放1.2万元。</t>
  </si>
  <si>
    <t>洛浦县山普鲁镇南侧2024年生态防护项目（五期）</t>
  </si>
  <si>
    <t>主要建设内容：1.防护林工程中平整防护林林床119.92亩，林床土方开挖量32619.60立方米，回填土方量为39143.52立方米，平整土方量为23486.11立方米。2.节水灌溉工程中对新建防护林实施节水灌溉，新建节水灌溉面积119.92亩；新建滴灌系统1个，总面积119.92亩，新建机井2眼（其中1眼机井为备用水源，不安装滴灌设备）；铺设地埋管网2664.00米，铺设地面管网1000.00米，铺设毛管26746.67米，新建闸阀井1座、排水井2座；新建管理房1座，配套水泵2台、过滤器1套、施肥设施1套、启动柜2台、变压器2套、配电柜2套，新建380V电力线路0.20千米，新建10千伏输电线路1.46千米。</t>
  </si>
  <si>
    <t>通过项目的实施预计可带动当地劳动力45人（其中：易地搬迁人数3人），发放劳务报酬76万元（占中央资金比例 20%），其中易地搬迁户发放1.2万元。</t>
  </si>
  <si>
    <t>洛浦县国有林场智能管护和信息化建设</t>
  </si>
  <si>
    <t>2024年3月-2024年5月</t>
  </si>
  <si>
    <t>洛浦县杭桂镇、多鲁镇、拜什托格拉乡</t>
  </si>
  <si>
    <t>1、将洛浦县国有林场现有8个高空云台设施，通过互联网并联实现智能化、信息化管护巡护。并新建3个高空云台设施且实现网络并联；
2、对9个管护站拉设光缆工程61.65公里；
3、在管护总站安装LED监控大屏（4.8m×2.3m)1套、林草防火智能化平台1项；
4、对洛浦县10个管护站的监控更换及防火平台设施进行维护，缴纳传输专线费5年</t>
  </si>
  <si>
    <t>个</t>
  </si>
  <si>
    <t>国有林场资金</t>
  </si>
  <si>
    <t>和田地区林业和草原局</t>
  </si>
  <si>
    <t>通过项目的实施实现洛浦县国有林场信息化、智能化管护，提高全县林草防火能力，加快林草事业发展。</t>
  </si>
  <si>
    <t>洛浦县2024年劳动力外出转移就业一次性交通补助项目</t>
  </si>
  <si>
    <t>主要建设内容：对洛浦县有组织、自发到区内其他地州、疆外其他省(市）稳定就业在3个月以上的脱贫人口、监测对象进行一次性交通补助，每年可享受一次补助政策。对转移到区内其他地州稳定就业1个月以上的给一次性补助 300 元/人，转移到疆外省（市）稳定就业 3个月以上的给子一次性补助700元/人。</t>
  </si>
  <si>
    <t>洛浦县2024年山普鲁镇阔塔孜兰干村高效节水项目</t>
  </si>
  <si>
    <t>2024.04-2024.06</t>
  </si>
  <si>
    <t>主要建设内容：洛浦县山普鲁镇阔塔孜兰干村土地平整500亩，进行田块整治、高效节水，系统灌溉，新建输电线路，并配套相关附属设施。</t>
  </si>
  <si>
    <t>项目的实施，可改善项目区灌溉条件，提高水资源利用率和土地利用率，防止水土流失，增强抗御自然灾害的能力，进一步改善生态环境和农业生产条件，使农田达到稳产、高产农田标准，使农业发展、农民增收，而且可带动林、牧、副、渔业发展，促进乡镇企业发展，增加农村富余劳力人口就业机会，带动农村经济发展，提高经济效益和人民生活水平，对社会稳定和维护安定团结，起到积极的推动作用。</t>
  </si>
  <si>
    <t>洛浦县2024年恰尔巴格镇高效节水项目</t>
  </si>
  <si>
    <t>洛浦县恰尔巴格镇玛丽艳新村</t>
  </si>
  <si>
    <t>洛浦县恰尔巴格镇玛丽艳新村土地平整490亩，进行田块整治、高效节水、系统灌溉，新建输电线路，并配套相关附属设施。</t>
  </si>
  <si>
    <t>洛浦县纳瓦乡2024年0.4万亩高标准农田改造提升建设项目</t>
  </si>
  <si>
    <t>洛浦县纳瓦乡阿恰墩村、阿亚格尕帕村、纳瓦村、诺布依村、英巴格村</t>
  </si>
  <si>
    <t>主要建设内容：实施高标准农田（高效节水）面积3375.89万亩，包括连接渠、沉砂池、首部系统配套、地埋输配水管网、田间滴灌管网、智慧农业信息化及设备安装等,共划分4个滴灌系统，全部为地表水灌溉系统，并配套相关附属设施。</t>
  </si>
  <si>
    <t>洛浦县2024年洛浦镇阿恰勒村等7个村高效节水项目</t>
  </si>
  <si>
    <t>洛浦县洛浦镇阿恰勒村、博什坎村、幸福村、喀拉都外村、恰帕勒兰干村、巴什恰帕勒村、塔盘村</t>
  </si>
  <si>
    <t>主要建设内容：实施高效节水面积9092亩，进行田块整治、高效节水，系统灌溉，新建输电线路，并配套相关附属设施。</t>
  </si>
  <si>
    <t>洛浦县杭桂镇2024年0.6万亩高标准农田改造提升建设项目</t>
  </si>
  <si>
    <t>洛浦县杭桂镇杭桂镇阿尔喀依来克村、白杨村、康托喀依村、欧吐拉艾日克村、其木吾斯唐村、琼库尔艾日克村、热合曼普尔村、吾斯塘吾其村、向阳村、英巴格村</t>
  </si>
  <si>
    <t>主要建设内容：实施高标准农田（高效节水）面积0.668587万亩，包括连接渠、沉砂池、首部系统配套、地埋输配水管网、田间滴灌管网、智慧农业信息化及设备安装等,共划分4个滴灌系统，全部为地表水灌溉系统，并配套相关附属设施。</t>
  </si>
  <si>
    <t>洛浦县杭桂镇当勒克蒙加克村“五小庭院”经济奖补项目</t>
  </si>
  <si>
    <t>洛浦县杭桂镇当勒克蒙加克村</t>
  </si>
  <si>
    <t>主要建设内容：对杭桂镇当勒克蒙加克村120户农户利用房前屋后的闲置土地，大力发展“五小”庭院经济模式（即庭院小畜禽、庭院小菜园、庭院小果园、庭院小作坊）等。</t>
  </si>
  <si>
    <t>发展庭院经济，改善人居环境，同时带动该120户庭院经济，实现部分劳动成果在家实现价值，助力乡村振兴</t>
  </si>
  <si>
    <t>洛浦县多鲁镇2024年1万亩高标准农田改造提升建设项目</t>
  </si>
  <si>
    <t>洛浦镇多鲁镇墩库孜来克村、多鲁色日克村、哈勒瓦甫村、库都克艾日克村、塔吾尕孜村、尧勒其库勒村、哈勒瓦甫村、阔尕其艾日克村、阔台买村、塔尕其艾日克村</t>
  </si>
  <si>
    <t>主要建设内容：本工程实施高标准农田（高效节水）面积1.05万亩，包括连接渠、沉砂池、首部系统配套、地埋输配水管网、田间滴灌管网、智慧农业信息化及设备安装等,共划分12个滴灌系统，全部为地表水灌溉系统，并配套相关附属设施。</t>
  </si>
  <si>
    <t>麦提喀斯·依明托合提</t>
  </si>
  <si>
    <t>拜什托格拉克乡苏盖特博斯坦村示范村建设项目</t>
  </si>
  <si>
    <t>洛浦镇拜什托格拉克乡苏盖特博斯坦村</t>
  </si>
  <si>
    <t>主要建设内容：位于拜什托格拉克乡苏盖特博斯坦村配套建设路灯200盏，配套300个垃圾桶，</t>
  </si>
  <si>
    <t>通过安装照明设施和垃圾桶，着力改善村容村貌，美化居住环境，助推乡村振兴。</t>
  </si>
  <si>
    <t>拜什托格拉克乡高效节水建设项目</t>
  </si>
  <si>
    <t>洛浦镇拜什托格拉克乡依力库都克村</t>
  </si>
  <si>
    <t>主要建设内容：总建设面积2265.17亩，新建防渗干渠1条，总长度为4.06km，设计流量8m³/s。新建及改建渠系建筑物17座，包括节制分水闸8座，分水闸3座，交通桥6座。修建斗渠2条，总长度为1.85km。新建及改建渠系建筑物30座，包括节制分水闸15座，分水闸8座，农桥7座。灌溉面积2265.17亩，主要建设内容包括：连接渠、沉砂池、首部系统配套、地埋输配水管网、田间滴灌管网及设备安装等,共划分2个滴灌系统，均为地表水灌溉系统。配套农田输配电10kva输电线路1.2km。</t>
  </si>
  <si>
    <t>洛浦县阿其克乡特色水产养殖项目</t>
  </si>
  <si>
    <t>洛浦镇阿其克乡央塔克勒克村</t>
  </si>
  <si>
    <t>主要建设内容：新建一座15亩鱼塘，对原有8座鱼塘进行维修、配套水循环、防尘、增氧、电力设施及周边土地、绿化、硬化等附属配套。</t>
  </si>
  <si>
    <t>通过特色水产养殖产业发展可实现带动至少2人就地就近就业，推动村集体经济发展持续增收，促进该村旅游业整体提升、补充我县特色水产销售市场品类发展。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</si>
</sst>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quot;￥&quot;#,##0.00_);[Red]\(&quot;￥&quot;#,##0.00\)"/>
  </numFmts>
  <fonts count="46">
    <font>
      <sz val="11"/>
      <color theme="1"/>
      <name val="宋体"/>
      <charset val="134"/>
      <scheme val="minor"/>
    </font>
    <font>
      <sz val="11"/>
      <name val="方正小标宋简体"/>
      <charset val="134"/>
    </font>
    <font>
      <sz val="12"/>
      <name val="宋体"/>
      <charset val="134"/>
    </font>
    <font>
      <b/>
      <sz val="12"/>
      <name val="黑体"/>
      <charset val="134"/>
    </font>
    <font>
      <b/>
      <sz val="10"/>
      <name val="方正公文楷体"/>
      <charset val="134"/>
    </font>
    <font>
      <b/>
      <sz val="14"/>
      <name val="方正公文楷体"/>
      <charset val="134"/>
    </font>
    <font>
      <sz val="14"/>
      <name val="方正公文楷体"/>
      <charset val="134"/>
    </font>
    <font>
      <sz val="11"/>
      <name val="宋体"/>
      <charset val="134"/>
      <scheme val="minor"/>
    </font>
    <font>
      <sz val="11"/>
      <name val="Times New Roman"/>
      <charset val="134"/>
    </font>
    <font>
      <sz val="24"/>
      <name val="方正小标宋简体"/>
      <charset val="134"/>
    </font>
    <font>
      <b/>
      <sz val="14"/>
      <name val="黑体"/>
      <charset val="134"/>
    </font>
    <font>
      <b/>
      <sz val="16"/>
      <name val="黑体"/>
      <charset val="134"/>
    </font>
    <font>
      <b/>
      <sz val="20"/>
      <name val="方正公文楷体"/>
      <charset val="134"/>
    </font>
    <font>
      <sz val="14"/>
      <name val="宋体"/>
      <charset val="134"/>
    </font>
    <font>
      <sz val="14"/>
      <name val="宋体"/>
      <charset val="134"/>
      <scheme val="minor"/>
    </font>
    <font>
      <sz val="14"/>
      <color theme="1"/>
      <name val="宋体"/>
      <charset val="134"/>
    </font>
    <font>
      <b/>
      <sz val="14"/>
      <name val="宋体"/>
      <charset val="134"/>
    </font>
    <font>
      <sz val="16"/>
      <color rgb="FFFF0000"/>
      <name val="宋体"/>
      <charset val="134"/>
    </font>
    <font>
      <b/>
      <sz val="10"/>
      <name val="黑体"/>
      <charset val="134"/>
    </font>
    <font>
      <sz val="11"/>
      <name val="宋体"/>
      <charset val="134"/>
    </font>
    <font>
      <b/>
      <sz val="12"/>
      <name val="方正公文楷体"/>
      <charset val="134"/>
    </font>
    <font>
      <sz val="14"/>
      <color rgb="FF000000"/>
      <name val="宋体"/>
      <charset val="134"/>
    </font>
    <font>
      <sz val="10"/>
      <color theme="1"/>
      <name val="方正公文楷体"/>
      <charset val="134"/>
    </font>
    <font>
      <sz val="26"/>
      <name val="方正小标宋简体"/>
      <charset val="134"/>
    </font>
    <font>
      <sz val="10"/>
      <name val="方正公文楷体"/>
      <charset val="134"/>
    </font>
    <font>
      <b/>
      <sz val="9"/>
      <name val="方正公文楷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25"/>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6"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7" borderId="11" applyNumberFormat="0" applyAlignment="0" applyProtection="0">
      <alignment vertical="center"/>
    </xf>
    <xf numFmtId="0" fontId="36" fillId="8" borderId="12" applyNumberFormat="0" applyAlignment="0" applyProtection="0">
      <alignment vertical="center"/>
    </xf>
    <xf numFmtId="0" fontId="37" fillId="8" borderId="11" applyNumberFormat="0" applyAlignment="0" applyProtection="0">
      <alignment vertical="center"/>
    </xf>
    <xf numFmtId="0" fontId="38" fillId="9"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cellStyleXfs>
  <cellXfs count="11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xf numFmtId="0" fontId="6" fillId="0" borderId="0" xfId="0" applyFont="1" applyFill="1" applyAlignment="1"/>
    <xf numFmtId="0" fontId="7" fillId="0" borderId="0" xfId="0" applyFont="1" applyFill="1" applyAlignment="1"/>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wrapText="1"/>
    </xf>
    <xf numFmtId="0" fontId="7" fillId="0" borderId="0" xfId="0" applyFont="1" applyFill="1" applyAlignment="1">
      <alignment horizontal="center" vertical="center"/>
    </xf>
    <xf numFmtId="0" fontId="9"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176" fontId="17" fillId="0" borderId="0" xfId="0" applyNumberFormat="1" applyFont="1" applyFill="1" applyAlignment="1">
      <alignment horizontal="center" vertical="center" wrapText="1"/>
    </xf>
    <xf numFmtId="176" fontId="18"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0" fontId="15" fillId="0" borderId="1" xfId="0" applyFont="1" applyFill="1" applyBorder="1" applyAlignment="1"/>
    <xf numFmtId="0" fontId="19" fillId="0" borderId="0" xfId="0" applyFont="1" applyFill="1" applyAlignment="1">
      <alignment horizontal="center" vertical="center" wrapText="1"/>
    </xf>
    <xf numFmtId="0" fontId="2" fillId="0" borderId="0" xfId="0" applyFont="1" applyFill="1" applyAlignment="1">
      <alignment horizontal="center" vertical="center" wrapText="1"/>
    </xf>
    <xf numFmtId="0" fontId="11" fillId="3"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13" fillId="0" borderId="0" xfId="0" applyFont="1" applyFill="1" applyAlignment="1"/>
    <xf numFmtId="177"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176" fontId="20" fillId="2" borderId="0" xfId="0" applyNumberFormat="1" applyFont="1" applyFill="1" applyAlignment="1">
      <alignment horizontal="center" vertical="center" wrapText="1"/>
    </xf>
    <xf numFmtId="0" fontId="13" fillId="0" borderId="0"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7" fillId="0" borderId="1" xfId="0" applyFont="1" applyFill="1" applyBorder="1" applyAlignment="1">
      <alignment wrapText="1"/>
    </xf>
    <xf numFmtId="0" fontId="7" fillId="0" borderId="1" xfId="0" applyFont="1" applyFill="1" applyBorder="1" applyAlignment="1"/>
    <xf numFmtId="0" fontId="13" fillId="0" borderId="1" xfId="0" applyFont="1" applyFill="1" applyBorder="1" applyAlignment="1">
      <alignment horizontal="justify" vertical="center" wrapText="1"/>
    </xf>
    <xf numFmtId="178" fontId="1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0" fillId="0" borderId="0" xfId="0" applyFont="1" applyFill="1" applyBorder="1" applyAlignment="1"/>
    <xf numFmtId="176" fontId="0" fillId="0" borderId="0" xfId="0" applyNumberFormat="1" applyFont="1" applyFill="1" applyBorder="1" applyAlignment="1"/>
    <xf numFmtId="0" fontId="0" fillId="0" borderId="0" xfId="0" applyFont="1" applyFill="1" applyBorder="1" applyAlignment="1">
      <alignment horizontal="center"/>
    </xf>
    <xf numFmtId="176"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23" fillId="0" borderId="0" xfId="0" applyFont="1" applyFill="1" applyBorder="1" applyAlignment="1">
      <alignment horizontal="center" vertical="center" wrapText="1"/>
    </xf>
    <xf numFmtId="176" fontId="2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0" fontId="2"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176" fontId="20" fillId="4" borderId="1" xfId="0" applyNumberFormat="1" applyFont="1" applyFill="1" applyBorder="1" applyAlignment="1">
      <alignment horizontal="center" vertical="center" wrapText="1"/>
    </xf>
    <xf numFmtId="10" fontId="20" fillId="4"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xf>
    <xf numFmtId="10" fontId="22" fillId="0" borderId="1" xfId="0" applyNumberFormat="1" applyFont="1" applyFill="1" applyBorder="1" applyAlignment="1">
      <alignment horizontal="center" vertical="center"/>
    </xf>
    <xf numFmtId="0" fontId="24" fillId="4" borderId="1" xfId="0" applyFont="1" applyFill="1" applyBorder="1" applyAlignment="1">
      <alignment horizontal="center" vertical="center" wrapText="1"/>
    </xf>
    <xf numFmtId="177" fontId="25" fillId="2"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xf>
    <xf numFmtId="177" fontId="22" fillId="5" borderId="1"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wrapText="1"/>
    </xf>
    <xf numFmtId="0" fontId="2" fillId="0" borderId="0" xfId="0" applyFont="1" applyFill="1" applyAlignment="1">
      <alignment horizontal="right" vertical="center" wrapText="1"/>
    </xf>
    <xf numFmtId="10" fontId="3" fillId="0" borderId="7"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10" fontId="20" fillId="4" borderId="7" xfId="0" applyNumberFormat="1" applyFont="1" applyFill="1" applyBorder="1" applyAlignment="1">
      <alignment horizontal="center" vertical="center" wrapText="1"/>
    </xf>
    <xf numFmtId="10" fontId="22" fillId="0" borderId="7" xfId="0" applyNumberFormat="1" applyFont="1" applyFill="1" applyBorder="1" applyAlignment="1">
      <alignment horizontal="center" vertical="center"/>
    </xf>
    <xf numFmtId="0" fontId="22" fillId="5"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26</xdr:col>
      <xdr:colOff>8640</xdr:colOff>
      <xdr:row>35</xdr:row>
      <xdr:rowOff>0</xdr:rowOff>
    </xdr:from>
    <xdr:to>
      <xdr:col>27</xdr:col>
      <xdr:colOff>32886</xdr:colOff>
      <xdr:row>35</xdr:row>
      <xdr:rowOff>472593</xdr:rowOff>
    </xdr:to>
    <xdr:pic>
      <xdr:nvPicPr>
        <xdr:cNvPr id="15" name="Picture 438836" descr=" " hidden="1"/>
        <xdr:cNvPicPr/>
      </xdr:nvPicPr>
      <xdr:blipFill>
        <a:blip r:embed="rId1"/>
        <a:srcRect/>
        <a:stretch>
          <a:fillRect/>
        </a:stretch>
      </xdr:blipFill>
      <xdr:spPr>
        <a:xfrm>
          <a:off x="22270085" y="60944125"/>
          <a:ext cx="1181735" cy="472440"/>
        </a:xfrm>
        <a:prstGeom prst="rect">
          <a:avLst/>
        </a:prstGeom>
        <a:noFill/>
        <a:ln w="9525" cap="flat" cmpd="sng">
          <a:noFill/>
          <a:prstDash val="solid"/>
          <a:miter/>
        </a:ln>
        <a:effectLst/>
      </xdr:spPr>
    </xdr:pic>
    <xdr:clientData/>
  </xdr:twoCellAnchor>
  <xdr:twoCellAnchor>
    <xdr:from>
      <xdr:col>26</xdr:col>
      <xdr:colOff>8640</xdr:colOff>
      <xdr:row>35</xdr:row>
      <xdr:rowOff>0</xdr:rowOff>
    </xdr:from>
    <xdr:to>
      <xdr:col>27</xdr:col>
      <xdr:colOff>30694</xdr:colOff>
      <xdr:row>35</xdr:row>
      <xdr:rowOff>472593</xdr:rowOff>
    </xdr:to>
    <xdr:pic>
      <xdr:nvPicPr>
        <xdr:cNvPr id="47" name="Picture 438836" descr=" " hidden="1"/>
        <xdr:cNvPicPr/>
      </xdr:nvPicPr>
      <xdr:blipFill>
        <a:blip r:embed="rId1"/>
        <a:srcRect/>
        <a:stretch>
          <a:fillRect/>
        </a:stretch>
      </xdr:blipFill>
      <xdr:spPr>
        <a:xfrm>
          <a:off x="22270085" y="60944125"/>
          <a:ext cx="1179830" cy="472440"/>
        </a:xfrm>
        <a:prstGeom prst="rect">
          <a:avLst/>
        </a:prstGeom>
        <a:noFill/>
        <a:ln w="9525" cap="flat" cmpd="sng">
          <a:noFill/>
          <a:prstDash val="solid"/>
          <a:miter/>
        </a:ln>
        <a:effectLst/>
      </xdr:spPr>
    </xdr:pic>
    <xdr:clientData/>
  </xdr:twoCellAnchor>
  <xdr:twoCellAnchor>
    <xdr:from>
      <xdr:col>26</xdr:col>
      <xdr:colOff>8640</xdr:colOff>
      <xdr:row>35</xdr:row>
      <xdr:rowOff>0</xdr:rowOff>
    </xdr:from>
    <xdr:to>
      <xdr:col>27</xdr:col>
      <xdr:colOff>30694</xdr:colOff>
      <xdr:row>35</xdr:row>
      <xdr:rowOff>480216</xdr:rowOff>
    </xdr:to>
    <xdr:pic>
      <xdr:nvPicPr>
        <xdr:cNvPr id="104" name="Picture 438836" descr=" " hidden="1"/>
        <xdr:cNvPicPr/>
      </xdr:nvPicPr>
      <xdr:blipFill>
        <a:blip r:embed="rId1"/>
        <a:srcRect/>
        <a:stretch>
          <a:fillRect/>
        </a:stretch>
      </xdr:blipFill>
      <xdr:spPr>
        <a:xfrm>
          <a:off x="22270085" y="60944125"/>
          <a:ext cx="1179830" cy="480060"/>
        </a:xfrm>
        <a:prstGeom prst="rect">
          <a:avLst/>
        </a:prstGeom>
        <a:noFill/>
        <a:ln w="9525" cap="flat" cmpd="sng">
          <a:noFill/>
          <a:prstDash val="solid"/>
          <a:miter/>
        </a:ln>
        <a:effectLst/>
      </xdr:spPr>
    </xdr:pic>
    <xdr:clientData/>
  </xdr:twoCellAnchor>
  <xdr:twoCellAnchor>
    <xdr:from>
      <xdr:col>26</xdr:col>
      <xdr:colOff>8640</xdr:colOff>
      <xdr:row>35</xdr:row>
      <xdr:rowOff>0</xdr:rowOff>
    </xdr:from>
    <xdr:to>
      <xdr:col>27</xdr:col>
      <xdr:colOff>30694</xdr:colOff>
      <xdr:row>35</xdr:row>
      <xdr:rowOff>594553</xdr:rowOff>
    </xdr:to>
    <xdr:pic>
      <xdr:nvPicPr>
        <xdr:cNvPr id="299" name="Picture 438836" descr=" " hidden="1"/>
        <xdr:cNvPicPr/>
      </xdr:nvPicPr>
      <xdr:blipFill>
        <a:blip r:embed="rId1"/>
        <a:srcRect/>
        <a:stretch>
          <a:fillRect/>
        </a:stretch>
      </xdr:blipFill>
      <xdr:spPr>
        <a:xfrm>
          <a:off x="22270085" y="60944125"/>
          <a:ext cx="1179830" cy="594360"/>
        </a:xfrm>
        <a:prstGeom prst="rect">
          <a:avLst/>
        </a:prstGeom>
        <a:noFill/>
        <a:ln w="9525" cap="flat" cmpd="sng">
          <a:noFill/>
          <a:prstDash val="solid"/>
          <a:miter/>
        </a:ln>
        <a:effectLst/>
      </xdr:spPr>
    </xdr:pic>
    <xdr:clientData/>
  </xdr:twoCellAnchor>
  <xdr:twoCellAnchor>
    <xdr:from>
      <xdr:col>26</xdr:col>
      <xdr:colOff>8640</xdr:colOff>
      <xdr:row>35</xdr:row>
      <xdr:rowOff>0</xdr:rowOff>
    </xdr:from>
    <xdr:to>
      <xdr:col>27</xdr:col>
      <xdr:colOff>30694</xdr:colOff>
      <xdr:row>35</xdr:row>
      <xdr:rowOff>449726</xdr:rowOff>
    </xdr:to>
    <xdr:pic>
      <xdr:nvPicPr>
        <xdr:cNvPr id="301" name="Picture 438836" descr=" " hidden="1"/>
        <xdr:cNvPicPr/>
      </xdr:nvPicPr>
      <xdr:blipFill>
        <a:blip r:embed="rId1"/>
        <a:srcRect/>
        <a:stretch>
          <a:fillRect/>
        </a:stretch>
      </xdr:blipFill>
      <xdr:spPr>
        <a:xfrm>
          <a:off x="22270085" y="60944125"/>
          <a:ext cx="1179830" cy="44958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3"/>
  <sheetViews>
    <sheetView showZeros="0" workbookViewId="0">
      <selection activeCell="C5" sqref="C5"/>
    </sheetView>
  </sheetViews>
  <sheetFormatPr defaultColWidth="8.88495575221239" defaultRowHeight="13.5"/>
  <cols>
    <col min="1" max="1" width="10.7787610619469" style="80" customWidth="1"/>
    <col min="2" max="2" width="8.7787610619469" style="80" customWidth="1"/>
    <col min="3" max="3" width="12.1150442477876" style="81" customWidth="1"/>
    <col min="4" max="4" width="8.7787610619469" style="82" customWidth="1"/>
    <col min="5" max="5" width="10.7787610619469" style="83" customWidth="1"/>
    <col min="6" max="6" width="8.7787610619469" style="84" customWidth="1"/>
    <col min="7" max="7" width="8.7787610619469" style="82" customWidth="1"/>
    <col min="8" max="8" width="8.7787610619469" style="83" customWidth="1"/>
    <col min="9" max="9" width="8.7787610619469" style="84" customWidth="1"/>
    <col min="10" max="10" width="8.7787610619469" style="82" customWidth="1"/>
    <col min="11" max="11" width="8.7787610619469" style="83" customWidth="1"/>
    <col min="12" max="12" width="8.7787610619469" style="84" customWidth="1"/>
    <col min="13" max="13" width="8.7787610619469" style="82" customWidth="1"/>
    <col min="14" max="14" width="8.7787610619469" style="83" customWidth="1"/>
    <col min="15" max="15" width="8.7787610619469" style="84" customWidth="1"/>
    <col min="16" max="16" width="8.7787610619469" style="82" customWidth="1"/>
    <col min="17" max="17" width="8.7787610619469" style="83" customWidth="1"/>
    <col min="18" max="18" width="8.7787610619469" style="84" customWidth="1"/>
    <col min="19" max="19" width="8.7787610619469" style="82" customWidth="1"/>
    <col min="20" max="20" width="8.7787610619469" style="83" customWidth="1"/>
    <col min="21" max="21" width="8.7787610619469" style="84" customWidth="1"/>
    <col min="22" max="22" width="8.88495575221239" style="80"/>
    <col min="23" max="23" width="11.1327433628319" style="81"/>
    <col min="24" max="16384" width="8.88495575221239" style="80"/>
  </cols>
  <sheetData>
    <row r="1" s="76" customFormat="1" ht="40" customHeight="1" spans="1:23">
      <c r="A1" s="85" t="s">
        <v>0</v>
      </c>
      <c r="B1" s="85"/>
      <c r="C1" s="86"/>
      <c r="D1" s="85"/>
      <c r="E1" s="86"/>
      <c r="F1" s="85"/>
      <c r="G1" s="85"/>
      <c r="H1" s="86"/>
      <c r="I1" s="85"/>
      <c r="J1" s="85"/>
      <c r="K1" s="86"/>
      <c r="L1" s="85"/>
      <c r="M1" s="85"/>
      <c r="N1" s="86"/>
      <c r="O1" s="85"/>
      <c r="P1" s="85"/>
      <c r="Q1" s="86"/>
      <c r="R1" s="85"/>
      <c r="S1" s="85"/>
      <c r="T1" s="86"/>
      <c r="U1" s="85"/>
      <c r="V1" s="85"/>
      <c r="W1" s="86"/>
    </row>
    <row r="2" s="2" customFormat="1" ht="20" customHeight="1" spans="1:23">
      <c r="A2" s="16" t="s">
        <v>1</v>
      </c>
      <c r="B2" s="16"/>
      <c r="C2" s="87"/>
      <c r="D2" s="87"/>
      <c r="E2" s="87"/>
      <c r="F2" s="88"/>
      <c r="G2" s="16"/>
      <c r="H2" s="87"/>
      <c r="I2" s="88"/>
      <c r="K2" s="29"/>
      <c r="L2" s="105"/>
      <c r="N2" s="29"/>
      <c r="O2" s="105"/>
      <c r="Q2" s="29"/>
      <c r="R2" s="105"/>
      <c r="S2" s="106" t="s">
        <v>2</v>
      </c>
      <c r="T2" s="106"/>
      <c r="U2" s="106"/>
      <c r="V2" s="106"/>
      <c r="W2" s="106"/>
    </row>
    <row r="3" s="77" customFormat="1" ht="70" customHeight="1" spans="1:23">
      <c r="A3" s="18" t="s">
        <v>3</v>
      </c>
      <c r="B3" s="18" t="s">
        <v>4</v>
      </c>
      <c r="C3" s="89" t="s">
        <v>5</v>
      </c>
      <c r="D3" s="18" t="s">
        <v>6</v>
      </c>
      <c r="E3" s="41"/>
      <c r="F3" s="90"/>
      <c r="G3" s="18"/>
      <c r="H3" s="41"/>
      <c r="I3" s="90"/>
      <c r="J3" s="18"/>
      <c r="K3" s="41"/>
      <c r="L3" s="90"/>
      <c r="M3" s="18"/>
      <c r="N3" s="41"/>
      <c r="O3" s="90"/>
      <c r="P3" s="18"/>
      <c r="Q3" s="41"/>
      <c r="R3" s="90"/>
      <c r="S3" s="18"/>
      <c r="T3" s="41"/>
      <c r="U3" s="107"/>
      <c r="V3" s="108" t="s">
        <v>7</v>
      </c>
      <c r="W3" s="109" t="s">
        <v>8</v>
      </c>
    </row>
    <row r="4" s="77" customFormat="1" ht="80" customHeight="1" spans="1:23">
      <c r="A4" s="18"/>
      <c r="B4" s="18"/>
      <c r="C4" s="91"/>
      <c r="D4" s="18" t="s">
        <v>9</v>
      </c>
      <c r="E4" s="41" t="s">
        <v>10</v>
      </c>
      <c r="F4" s="90" t="s">
        <v>11</v>
      </c>
      <c r="G4" s="18" t="s">
        <v>12</v>
      </c>
      <c r="H4" s="41" t="s">
        <v>10</v>
      </c>
      <c r="I4" s="90" t="s">
        <v>11</v>
      </c>
      <c r="J4" s="18" t="s">
        <v>13</v>
      </c>
      <c r="K4" s="41" t="s">
        <v>10</v>
      </c>
      <c r="L4" s="90" t="s">
        <v>11</v>
      </c>
      <c r="M4" s="18" t="s">
        <v>14</v>
      </c>
      <c r="N4" s="41" t="s">
        <v>10</v>
      </c>
      <c r="O4" s="90" t="s">
        <v>11</v>
      </c>
      <c r="P4" s="18" t="s">
        <v>15</v>
      </c>
      <c r="Q4" s="41" t="s">
        <v>10</v>
      </c>
      <c r="R4" s="90" t="s">
        <v>11</v>
      </c>
      <c r="S4" s="18" t="s">
        <v>16</v>
      </c>
      <c r="T4" s="41" t="s">
        <v>10</v>
      </c>
      <c r="U4" s="107" t="s">
        <v>11</v>
      </c>
      <c r="V4" s="108"/>
      <c r="W4" s="109"/>
    </row>
    <row r="5" s="78" customFormat="1" ht="60" customHeight="1" spans="1:23">
      <c r="A5" s="92" t="s">
        <v>17</v>
      </c>
      <c r="B5" s="92">
        <f t="shared" ref="B5:H5" si="0">SUM(B6:B13)</f>
        <v>68</v>
      </c>
      <c r="C5" s="93">
        <f t="shared" si="0"/>
        <v>76977.77</v>
      </c>
      <c r="D5" s="92">
        <f t="shared" si="0"/>
        <v>42</v>
      </c>
      <c r="E5" s="93">
        <f t="shared" si="0"/>
        <v>50682.77</v>
      </c>
      <c r="F5" s="94">
        <f>E5/C5</f>
        <v>0.6584078754165</v>
      </c>
      <c r="G5" s="92">
        <f t="shared" si="0"/>
        <v>4</v>
      </c>
      <c r="H5" s="93">
        <f t="shared" si="0"/>
        <v>3840</v>
      </c>
      <c r="I5" s="94">
        <f>H5/C5</f>
        <v>0.0498845315991877</v>
      </c>
      <c r="J5" s="92">
        <f t="shared" ref="J5:N5" si="1">SUM(J6:J13)</f>
        <v>20</v>
      </c>
      <c r="K5" s="93">
        <f t="shared" si="1"/>
        <v>20345</v>
      </c>
      <c r="L5" s="94">
        <f>K5/C5</f>
        <v>0.264297082131634</v>
      </c>
      <c r="M5" s="92">
        <f t="shared" si="1"/>
        <v>0</v>
      </c>
      <c r="N5" s="93">
        <f t="shared" si="1"/>
        <v>0</v>
      </c>
      <c r="O5" s="94">
        <f>N5/C5</f>
        <v>0</v>
      </c>
      <c r="P5" s="92">
        <f>SUM(P6:P13)</f>
        <v>1</v>
      </c>
      <c r="Q5" s="93">
        <f>SUM(Q6:Q13)</f>
        <v>2010</v>
      </c>
      <c r="R5" s="94">
        <f>Q5/C5</f>
        <v>0.0261114345089498</v>
      </c>
      <c r="S5" s="92">
        <f>SUM(S6:S13)</f>
        <v>1</v>
      </c>
      <c r="T5" s="93">
        <f>SUM(T6:T13)</f>
        <v>100</v>
      </c>
      <c r="U5" s="110">
        <f>T5/C5</f>
        <v>0.00129907634372885</v>
      </c>
      <c r="V5" s="92">
        <f>SUM(V6:V13)</f>
        <v>0</v>
      </c>
      <c r="W5" s="93">
        <f>SUM(W6:W13)</f>
        <v>0</v>
      </c>
    </row>
    <row r="6" s="79" customFormat="1" ht="48" customHeight="1" spans="1:23">
      <c r="A6" s="95" t="s">
        <v>18</v>
      </c>
      <c r="B6" s="96"/>
      <c r="C6" s="97"/>
      <c r="D6" s="95"/>
      <c r="E6" s="98"/>
      <c r="F6" s="99"/>
      <c r="G6" s="95"/>
      <c r="H6" s="98"/>
      <c r="I6" s="99"/>
      <c r="J6" s="95"/>
      <c r="K6" s="98"/>
      <c r="L6" s="99"/>
      <c r="M6" s="95"/>
      <c r="N6" s="98"/>
      <c r="O6" s="99"/>
      <c r="P6" s="95"/>
      <c r="Q6" s="98"/>
      <c r="R6" s="99"/>
      <c r="S6" s="95"/>
      <c r="T6" s="98"/>
      <c r="U6" s="111"/>
      <c r="V6" s="95"/>
      <c r="W6" s="98"/>
    </row>
    <row r="7" s="79" customFormat="1" ht="48" customHeight="1" spans="1:23">
      <c r="A7" s="95" t="s">
        <v>19</v>
      </c>
      <c r="B7" s="96"/>
      <c r="C7" s="97"/>
      <c r="D7" s="95"/>
      <c r="E7" s="98"/>
      <c r="F7" s="99"/>
      <c r="G7" s="95"/>
      <c r="H7" s="98"/>
      <c r="I7" s="99"/>
      <c r="J7" s="95"/>
      <c r="K7" s="98"/>
      <c r="L7" s="99"/>
      <c r="M7" s="95"/>
      <c r="N7" s="98"/>
      <c r="O7" s="99"/>
      <c r="P7" s="95"/>
      <c r="Q7" s="98"/>
      <c r="R7" s="99"/>
      <c r="S7" s="95"/>
      <c r="T7" s="98"/>
      <c r="U7" s="111"/>
      <c r="V7" s="95"/>
      <c r="W7" s="98"/>
    </row>
    <row r="8" s="79" customFormat="1" ht="48" customHeight="1" spans="1:23">
      <c r="A8" s="95" t="s">
        <v>20</v>
      </c>
      <c r="B8" s="96"/>
      <c r="C8" s="97"/>
      <c r="D8" s="95"/>
      <c r="E8" s="98"/>
      <c r="F8" s="99"/>
      <c r="G8" s="95"/>
      <c r="H8" s="98"/>
      <c r="I8" s="99"/>
      <c r="J8" s="95"/>
      <c r="K8" s="98"/>
      <c r="L8" s="99"/>
      <c r="M8" s="95"/>
      <c r="N8" s="98"/>
      <c r="O8" s="99"/>
      <c r="P8" s="95"/>
      <c r="Q8" s="98"/>
      <c r="R8" s="99"/>
      <c r="S8" s="95"/>
      <c r="T8" s="98"/>
      <c r="U8" s="111"/>
      <c r="V8" s="95"/>
      <c r="W8" s="98"/>
    </row>
    <row r="9" s="79" customFormat="1" ht="48" customHeight="1" spans="1:23">
      <c r="A9" s="95" t="s">
        <v>21</v>
      </c>
      <c r="B9" s="100">
        <v>68</v>
      </c>
      <c r="C9" s="101">
        <v>76977.77</v>
      </c>
      <c r="D9" s="102">
        <v>42</v>
      </c>
      <c r="E9" s="103">
        <v>50682.77</v>
      </c>
      <c r="F9" s="99">
        <f>E9/C9</f>
        <v>0.6584078754165</v>
      </c>
      <c r="G9" s="102">
        <v>4</v>
      </c>
      <c r="H9" s="104">
        <v>3840</v>
      </c>
      <c r="I9" s="99">
        <f>H9/C9</f>
        <v>0.0498845315991877</v>
      </c>
      <c r="J9" s="102">
        <v>20</v>
      </c>
      <c r="K9" s="104">
        <v>20345</v>
      </c>
      <c r="L9" s="99">
        <f>K9/C9</f>
        <v>0.264297082131634</v>
      </c>
      <c r="M9" s="102"/>
      <c r="N9" s="104"/>
      <c r="O9" s="99"/>
      <c r="P9" s="102">
        <v>1</v>
      </c>
      <c r="Q9" s="104">
        <v>2010</v>
      </c>
      <c r="R9" s="99">
        <f>Q9/C9</f>
        <v>0.0261114345089498</v>
      </c>
      <c r="S9" s="102">
        <v>1</v>
      </c>
      <c r="T9" s="104">
        <v>100</v>
      </c>
      <c r="U9" s="111">
        <f>T9/C9</f>
        <v>0.00129907634372885</v>
      </c>
      <c r="V9" s="112"/>
      <c r="W9" s="104"/>
    </row>
    <row r="10" s="79" customFormat="1" ht="48" customHeight="1" spans="1:23">
      <c r="A10" s="95" t="s">
        <v>22</v>
      </c>
      <c r="B10" s="96"/>
      <c r="C10" s="97"/>
      <c r="D10" s="95"/>
      <c r="E10" s="98"/>
      <c r="F10" s="99"/>
      <c r="G10" s="95"/>
      <c r="H10" s="98"/>
      <c r="I10" s="99"/>
      <c r="J10" s="95"/>
      <c r="K10" s="98"/>
      <c r="L10" s="99"/>
      <c r="M10" s="95"/>
      <c r="N10" s="98"/>
      <c r="O10" s="99"/>
      <c r="P10" s="95"/>
      <c r="Q10" s="98"/>
      <c r="R10" s="99"/>
      <c r="S10" s="95"/>
      <c r="T10" s="98"/>
      <c r="U10" s="111"/>
      <c r="V10" s="95"/>
      <c r="W10" s="98"/>
    </row>
    <row r="11" s="79" customFormat="1" ht="48" customHeight="1" spans="1:23">
      <c r="A11" s="95" t="s">
        <v>23</v>
      </c>
      <c r="B11" s="96"/>
      <c r="C11" s="97"/>
      <c r="D11" s="95"/>
      <c r="E11" s="98"/>
      <c r="F11" s="99"/>
      <c r="G11" s="95"/>
      <c r="H11" s="98"/>
      <c r="I11" s="99"/>
      <c r="J11" s="95"/>
      <c r="K11" s="98"/>
      <c r="L11" s="99"/>
      <c r="M11" s="95"/>
      <c r="N11" s="98"/>
      <c r="O11" s="99"/>
      <c r="P11" s="95"/>
      <c r="Q11" s="98"/>
      <c r="R11" s="99"/>
      <c r="S11" s="95"/>
      <c r="T11" s="98"/>
      <c r="U11" s="111"/>
      <c r="V11" s="95"/>
      <c r="W11" s="98"/>
    </row>
    <row r="12" s="79" customFormat="1" ht="48" customHeight="1" spans="1:23">
      <c r="A12" s="95" t="s">
        <v>24</v>
      </c>
      <c r="B12" s="96"/>
      <c r="C12" s="97"/>
      <c r="D12" s="95"/>
      <c r="E12" s="98"/>
      <c r="F12" s="99"/>
      <c r="G12" s="95"/>
      <c r="H12" s="98"/>
      <c r="I12" s="99"/>
      <c r="J12" s="95"/>
      <c r="K12" s="98"/>
      <c r="L12" s="99"/>
      <c r="M12" s="95"/>
      <c r="N12" s="98"/>
      <c r="O12" s="99"/>
      <c r="P12" s="95"/>
      <c r="Q12" s="98"/>
      <c r="R12" s="99"/>
      <c r="S12" s="95"/>
      <c r="T12" s="98"/>
      <c r="U12" s="111"/>
      <c r="V12" s="95"/>
      <c r="W12" s="98"/>
    </row>
    <row r="13" s="79" customFormat="1" ht="48" customHeight="1" spans="1:23">
      <c r="A13" s="95" t="s">
        <v>25</v>
      </c>
      <c r="B13" s="96"/>
      <c r="C13" s="97"/>
      <c r="D13" s="95"/>
      <c r="E13" s="98"/>
      <c r="F13" s="99"/>
      <c r="G13" s="95"/>
      <c r="H13" s="98"/>
      <c r="I13" s="99"/>
      <c r="J13" s="95"/>
      <c r="K13" s="98"/>
      <c r="L13" s="99"/>
      <c r="M13" s="95"/>
      <c r="N13" s="98"/>
      <c r="O13" s="99"/>
      <c r="P13" s="95"/>
      <c r="Q13" s="98"/>
      <c r="R13" s="99"/>
      <c r="S13" s="95"/>
      <c r="T13" s="98"/>
      <c r="U13" s="111"/>
      <c r="V13" s="95"/>
      <c r="W13" s="98"/>
    </row>
  </sheetData>
  <mergeCells count="9">
    <mergeCell ref="A1:W1"/>
    <mergeCell ref="A2:G2"/>
    <mergeCell ref="S2:W2"/>
    <mergeCell ref="D3:U3"/>
    <mergeCell ref="A3:A4"/>
    <mergeCell ref="B3:B4"/>
    <mergeCell ref="C3:C4"/>
    <mergeCell ref="V3:V4"/>
    <mergeCell ref="W3:W4"/>
  </mergeCells>
  <pageMargins left="0.196527777777778" right="0.196527777777778" top="0.802777777777778" bottom="0.409027777777778"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75"/>
  <sheetViews>
    <sheetView tabSelected="1" view="pageBreakPreview" zoomScale="55" zoomScaleNormal="80" workbookViewId="0">
      <pane xSplit="3" ySplit="7" topLeftCell="H8" activePane="bottomRight" state="frozen"/>
      <selection/>
      <selection pane="topRight"/>
      <selection pane="bottomLeft"/>
      <selection pane="bottomRight" activeCell="H13" sqref="H13"/>
    </sheetView>
  </sheetViews>
  <sheetFormatPr defaultColWidth="9" defaultRowHeight="13.85"/>
  <cols>
    <col min="1" max="1" width="3.7787610619469" style="9" customWidth="1"/>
    <col min="2" max="2" width="8.75221238938053" style="9" hidden="1" customWidth="1"/>
    <col min="3" max="3" width="23.4336283185841" style="9" customWidth="1"/>
    <col min="4" max="4" width="9.7787610619469" style="9" customWidth="1"/>
    <col min="5" max="5" width="6.7787610619469" style="9" customWidth="1"/>
    <col min="6" max="6" width="12.5044247787611" style="9" customWidth="1"/>
    <col min="7" max="7" width="14.3805309734513" style="9" customWidth="1"/>
    <col min="8" max="8" width="69.6902654867257" style="10" customWidth="1"/>
    <col min="9" max="9" width="4.63716814159292" style="9" customWidth="1"/>
    <col min="10" max="10" width="11.3982300884956" style="9" customWidth="1"/>
    <col min="11" max="11" width="6.7787610619469" style="9" hidden="1" customWidth="1"/>
    <col min="12" max="12" width="6.7787610619469" style="9" customWidth="1"/>
    <col min="13" max="13" width="8.58407079646018" style="9" customWidth="1"/>
    <col min="14" max="15" width="8.02654867256637" style="9" customWidth="1"/>
    <col min="16" max="16" width="15.5398230088496" style="11" customWidth="1"/>
    <col min="17" max="17" width="14.283185840708" style="11" hidden="1" customWidth="1"/>
    <col min="18" max="18" width="12.5044247787611" style="11" customWidth="1"/>
    <col min="19" max="19" width="15.3628318584071" style="11" customWidth="1"/>
    <col min="20" max="21" width="15.353982300885" style="11" customWidth="1"/>
    <col min="22" max="23" width="7.7787610619469" style="11" customWidth="1"/>
    <col min="24" max="24" width="10.4513274336283" style="11" customWidth="1"/>
    <col min="25" max="25" width="14.5486725663717" style="11" customWidth="1"/>
    <col min="26" max="26" width="7.7787610619469" style="11" customWidth="1"/>
    <col min="27" max="27" width="16.1327433628319" style="11" customWidth="1"/>
    <col min="28" max="28" width="30.353982300885" style="9" customWidth="1"/>
    <col min="29" max="30" width="17.9646017699115" style="9" hidden="1" customWidth="1"/>
    <col min="31" max="31" width="12.9646017699115" style="12" customWidth="1"/>
    <col min="32" max="33" width="3.7787610619469" style="8" customWidth="1"/>
    <col min="34" max="37" width="3.7787610619469" style="8" hidden="1" customWidth="1"/>
    <col min="38" max="38" width="3.7787610619469" style="8" customWidth="1"/>
    <col min="39" max="39" width="3.7787610619469" style="8" hidden="1" customWidth="1"/>
    <col min="40" max="40" width="6.07079646017699" style="8" customWidth="1"/>
    <col min="41" max="41" width="32.0442477876106" style="13" hidden="1" customWidth="1"/>
    <col min="42" max="42" width="26.5575221238938" style="8" hidden="1" customWidth="1"/>
    <col min="43" max="43" width="9" style="14"/>
    <col min="44" max="44" width="9.38053097345133" style="8"/>
    <col min="45" max="45" width="12.6283185840708" style="8"/>
    <col min="46" max="16384" width="9" style="8"/>
  </cols>
  <sheetData>
    <row r="1" s="1" customFormat="1" ht="29" customHeight="1" spans="1:42">
      <c r="A1" s="15" t="s">
        <v>26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2" customFormat="1" ht="25" customHeight="1" spans="1:42">
      <c r="A2" s="16"/>
      <c r="B2" s="16"/>
      <c r="C2" s="16"/>
      <c r="D2" s="16"/>
      <c r="E2" s="16"/>
      <c r="F2" s="16"/>
      <c r="G2" s="16"/>
      <c r="H2" s="16"/>
      <c r="P2" s="29"/>
      <c r="Q2" s="29"/>
      <c r="R2" s="29"/>
      <c r="S2" s="29"/>
      <c r="T2" s="29"/>
      <c r="U2" s="29"/>
      <c r="V2" s="29"/>
      <c r="W2" s="29"/>
      <c r="X2" s="39"/>
      <c r="Y2" s="39"/>
      <c r="Z2" s="39"/>
      <c r="AA2" s="39"/>
      <c r="AB2" s="44" t="s">
        <v>27</v>
      </c>
      <c r="AC2" s="44"/>
      <c r="AD2" s="44"/>
      <c r="AE2" s="45"/>
      <c r="AF2" s="45"/>
      <c r="AG2" s="45"/>
      <c r="AH2" s="45"/>
      <c r="AI2" s="45"/>
      <c r="AJ2" s="45"/>
      <c r="AK2" s="45"/>
      <c r="AL2" s="45"/>
      <c r="AM2" s="45"/>
      <c r="AN2" s="45"/>
      <c r="AO2" s="45"/>
      <c r="AP2" s="45"/>
    </row>
    <row r="3" s="3" customFormat="1" ht="46" customHeight="1" spans="1:42">
      <c r="A3" s="17" t="s">
        <v>28</v>
      </c>
      <c r="B3" s="17" t="s">
        <v>29</v>
      </c>
      <c r="C3" s="17" t="s">
        <v>30</v>
      </c>
      <c r="D3" s="17" t="s">
        <v>6</v>
      </c>
      <c r="E3" s="18" t="s">
        <v>31</v>
      </c>
      <c r="F3" s="17" t="s">
        <v>32</v>
      </c>
      <c r="G3" s="17" t="s">
        <v>33</v>
      </c>
      <c r="H3" s="19" t="s">
        <v>34</v>
      </c>
      <c r="I3" s="17" t="s">
        <v>35</v>
      </c>
      <c r="J3" s="17" t="s">
        <v>36</v>
      </c>
      <c r="K3" s="17" t="s">
        <v>37</v>
      </c>
      <c r="L3" s="17" t="s">
        <v>37</v>
      </c>
      <c r="M3" s="17" t="s">
        <v>38</v>
      </c>
      <c r="N3" s="30" t="s">
        <v>39</v>
      </c>
      <c r="O3" s="30" t="s">
        <v>40</v>
      </c>
      <c r="P3" s="31" t="s">
        <v>41</v>
      </c>
      <c r="Q3" s="31"/>
      <c r="R3" s="31"/>
      <c r="S3" s="31"/>
      <c r="T3" s="31"/>
      <c r="U3" s="31"/>
      <c r="V3" s="31"/>
      <c r="W3" s="31"/>
      <c r="X3" s="31"/>
      <c r="Y3" s="31"/>
      <c r="Z3" s="31"/>
      <c r="AA3" s="31"/>
      <c r="AB3" s="19" t="s">
        <v>42</v>
      </c>
      <c r="AC3" s="46" t="s">
        <v>43</v>
      </c>
      <c r="AD3" s="46" t="s">
        <v>44</v>
      </c>
      <c r="AE3" s="19" t="s">
        <v>45</v>
      </c>
      <c r="AF3" s="19"/>
      <c r="AG3" s="19"/>
      <c r="AH3" s="19"/>
      <c r="AI3" s="19"/>
      <c r="AJ3" s="19"/>
      <c r="AK3" s="19"/>
      <c r="AL3" s="19"/>
      <c r="AM3" s="19"/>
      <c r="AN3" s="19" t="s">
        <v>46</v>
      </c>
      <c r="AO3" s="58" t="s">
        <v>47</v>
      </c>
      <c r="AP3" s="59" t="s">
        <v>48</v>
      </c>
    </row>
    <row r="4" s="3" customFormat="1" ht="38" customHeight="1" spans="1:42">
      <c r="A4" s="17"/>
      <c r="B4" s="17"/>
      <c r="C4" s="17"/>
      <c r="D4" s="17"/>
      <c r="E4" s="18"/>
      <c r="F4" s="17"/>
      <c r="G4" s="17"/>
      <c r="H4" s="19"/>
      <c r="I4" s="17"/>
      <c r="J4" s="17"/>
      <c r="K4" s="17"/>
      <c r="L4" s="17"/>
      <c r="M4" s="17"/>
      <c r="N4" s="30"/>
      <c r="O4" s="30"/>
      <c r="P4" s="30" t="s">
        <v>49</v>
      </c>
      <c r="Q4" s="40" t="s">
        <v>50</v>
      </c>
      <c r="R4" s="40"/>
      <c r="S4" s="40"/>
      <c r="T4" s="40"/>
      <c r="U4" s="40"/>
      <c r="V4" s="40"/>
      <c r="W4" s="40"/>
      <c r="X4" s="41" t="s">
        <v>51</v>
      </c>
      <c r="Y4" s="30" t="s">
        <v>52</v>
      </c>
      <c r="Z4" s="30"/>
      <c r="AA4" s="30"/>
      <c r="AB4" s="19"/>
      <c r="AC4" s="46"/>
      <c r="AD4" s="46"/>
      <c r="AE4" s="18"/>
      <c r="AF4" s="18" t="s">
        <v>53</v>
      </c>
      <c r="AG4" s="18" t="s">
        <v>54</v>
      </c>
      <c r="AH4" s="18" t="s">
        <v>55</v>
      </c>
      <c r="AI4" s="18" t="s">
        <v>56</v>
      </c>
      <c r="AJ4" s="18" t="s">
        <v>57</v>
      </c>
      <c r="AK4" s="18" t="s">
        <v>58</v>
      </c>
      <c r="AL4" s="18" t="s">
        <v>59</v>
      </c>
      <c r="AM4" s="18" t="s">
        <v>60</v>
      </c>
      <c r="AN4" s="19"/>
      <c r="AO4" s="60"/>
      <c r="AP4" s="61"/>
    </row>
    <row r="5" s="3" customFormat="1" ht="27" customHeight="1" spans="1:42">
      <c r="A5" s="17"/>
      <c r="B5" s="17"/>
      <c r="C5" s="17"/>
      <c r="D5" s="17"/>
      <c r="E5" s="18"/>
      <c r="F5" s="17"/>
      <c r="G5" s="17"/>
      <c r="H5" s="19"/>
      <c r="I5" s="17"/>
      <c r="J5" s="17"/>
      <c r="K5" s="17"/>
      <c r="L5" s="17"/>
      <c r="M5" s="17"/>
      <c r="N5" s="30"/>
      <c r="O5" s="30"/>
      <c r="P5" s="30"/>
      <c r="Q5" s="40" t="s">
        <v>61</v>
      </c>
      <c r="R5" s="40" t="s">
        <v>62</v>
      </c>
      <c r="S5" s="40" t="s">
        <v>63</v>
      </c>
      <c r="T5" s="40"/>
      <c r="U5" s="40"/>
      <c r="V5" s="40"/>
      <c r="W5" s="40"/>
      <c r="X5" s="41"/>
      <c r="Y5" s="40" t="s">
        <v>61</v>
      </c>
      <c r="Z5" s="40" t="s">
        <v>62</v>
      </c>
      <c r="AA5" s="40" t="s">
        <v>64</v>
      </c>
      <c r="AB5" s="19"/>
      <c r="AC5" s="46"/>
      <c r="AD5" s="46"/>
      <c r="AE5" s="18"/>
      <c r="AF5" s="18"/>
      <c r="AG5" s="18"/>
      <c r="AH5" s="18"/>
      <c r="AI5" s="18"/>
      <c r="AJ5" s="18"/>
      <c r="AK5" s="18"/>
      <c r="AL5" s="18"/>
      <c r="AM5" s="18"/>
      <c r="AN5" s="19"/>
      <c r="AO5" s="60"/>
      <c r="AP5" s="61"/>
    </row>
    <row r="6" s="3" customFormat="1" ht="80" customHeight="1" spans="1:42">
      <c r="A6" s="17"/>
      <c r="B6" s="17"/>
      <c r="C6" s="17"/>
      <c r="D6" s="17"/>
      <c r="E6" s="18"/>
      <c r="F6" s="17"/>
      <c r="G6" s="17"/>
      <c r="H6" s="19"/>
      <c r="I6" s="17"/>
      <c r="J6" s="17"/>
      <c r="K6" s="17"/>
      <c r="L6" s="17"/>
      <c r="M6" s="17"/>
      <c r="N6" s="30"/>
      <c r="O6" s="30"/>
      <c r="P6" s="30"/>
      <c r="Q6" s="40"/>
      <c r="R6" s="40"/>
      <c r="S6" s="40"/>
      <c r="T6" s="40" t="s">
        <v>65</v>
      </c>
      <c r="U6" s="40" t="s">
        <v>66</v>
      </c>
      <c r="V6" s="40" t="s">
        <v>67</v>
      </c>
      <c r="W6" s="40" t="s">
        <v>68</v>
      </c>
      <c r="X6" s="41"/>
      <c r="Y6" s="40"/>
      <c r="Z6" s="40"/>
      <c r="AA6" s="40"/>
      <c r="AB6" s="19"/>
      <c r="AC6" s="46"/>
      <c r="AD6" s="46"/>
      <c r="AE6" s="18"/>
      <c r="AF6" s="18"/>
      <c r="AG6" s="18"/>
      <c r="AH6" s="18"/>
      <c r="AI6" s="18"/>
      <c r="AJ6" s="18"/>
      <c r="AK6" s="18"/>
      <c r="AL6" s="18"/>
      <c r="AM6" s="18"/>
      <c r="AN6" s="19"/>
      <c r="AO6" s="62"/>
      <c r="AP6" s="63"/>
    </row>
    <row r="7" s="4" customFormat="1" ht="40" customHeight="1" spans="1:42">
      <c r="A7" s="20" t="s">
        <v>69</v>
      </c>
      <c r="B7" s="20"/>
      <c r="C7" s="21"/>
      <c r="D7" s="20"/>
      <c r="E7" s="20"/>
      <c r="F7" s="20"/>
      <c r="G7" s="20"/>
      <c r="H7" s="20"/>
      <c r="I7" s="32"/>
      <c r="J7" s="32"/>
      <c r="K7" s="32"/>
      <c r="L7" s="32"/>
      <c r="M7" s="32"/>
      <c r="N7" s="32"/>
      <c r="O7" s="32"/>
      <c r="P7" s="33">
        <f>SUBTOTAL(109,P9:P75)</f>
        <v>84577.77</v>
      </c>
      <c r="Q7" s="33">
        <f t="shared" ref="Q7:AA7" si="0">SUBTOTAL(109,Q9:Q75)</f>
        <v>51114.56</v>
      </c>
      <c r="R7" s="33">
        <f t="shared" si="0"/>
        <v>3914.29</v>
      </c>
      <c r="S7" s="33">
        <f t="shared" si="0"/>
        <v>76977.77</v>
      </c>
      <c r="T7" s="33">
        <f t="shared" si="0"/>
        <v>69835.77</v>
      </c>
      <c r="U7" s="33">
        <f t="shared" si="0"/>
        <v>7142</v>
      </c>
      <c r="V7" s="33">
        <f t="shared" si="0"/>
        <v>0</v>
      </c>
      <c r="W7" s="33">
        <f t="shared" si="0"/>
        <v>0</v>
      </c>
      <c r="X7" s="33">
        <f t="shared" si="0"/>
        <v>0</v>
      </c>
      <c r="Y7" s="33">
        <f t="shared" si="0"/>
        <v>0</v>
      </c>
      <c r="Z7" s="33">
        <f t="shared" si="0"/>
        <v>0</v>
      </c>
      <c r="AA7" s="33">
        <f t="shared" si="0"/>
        <v>0</v>
      </c>
      <c r="AB7" s="47"/>
      <c r="AC7" s="47"/>
      <c r="AD7" s="47"/>
      <c r="AE7" s="48"/>
      <c r="AF7" s="49">
        <f t="shared" ref="AF7:AM7" si="1">SUBTOTAL(109,AF9:AF50)</f>
        <v>22</v>
      </c>
      <c r="AG7" s="49">
        <f t="shared" si="1"/>
        <v>19</v>
      </c>
      <c r="AH7" s="49">
        <f t="shared" si="1"/>
        <v>0</v>
      </c>
      <c r="AI7" s="49">
        <f t="shared" si="1"/>
        <v>0</v>
      </c>
      <c r="AJ7" s="49">
        <f t="shared" si="1"/>
        <v>0</v>
      </c>
      <c r="AK7" s="49">
        <f t="shared" si="1"/>
        <v>0</v>
      </c>
      <c r="AL7" s="49">
        <f t="shared" si="1"/>
        <v>1</v>
      </c>
      <c r="AM7" s="49">
        <f t="shared" si="1"/>
        <v>0</v>
      </c>
      <c r="AN7" s="49"/>
      <c r="AO7" s="64"/>
      <c r="AP7" s="64"/>
    </row>
    <row r="8" s="4" customFormat="1" ht="115" customHeight="1" spans="1:45">
      <c r="A8" s="22">
        <v>1</v>
      </c>
      <c r="B8" s="20"/>
      <c r="C8" s="23" t="s">
        <v>70</v>
      </c>
      <c r="D8" s="23" t="s">
        <v>13</v>
      </c>
      <c r="E8" s="23" t="s">
        <v>71</v>
      </c>
      <c r="F8" s="23" t="s">
        <v>72</v>
      </c>
      <c r="G8" s="23" t="s">
        <v>73</v>
      </c>
      <c r="H8" s="24" t="s">
        <v>74</v>
      </c>
      <c r="I8" s="23" t="s">
        <v>75</v>
      </c>
      <c r="J8" s="23">
        <v>1</v>
      </c>
      <c r="K8" s="23" t="s">
        <v>76</v>
      </c>
      <c r="L8" s="23" t="s">
        <v>76</v>
      </c>
      <c r="M8" s="23" t="s">
        <v>77</v>
      </c>
      <c r="N8" s="23" t="s">
        <v>78</v>
      </c>
      <c r="O8" s="23" t="s">
        <v>79</v>
      </c>
      <c r="P8" s="34">
        <v>900</v>
      </c>
      <c r="Q8" s="42">
        <f>R8+S8</f>
        <v>900</v>
      </c>
      <c r="R8" s="38"/>
      <c r="S8" s="34">
        <v>900</v>
      </c>
      <c r="T8" s="42">
        <v>900</v>
      </c>
      <c r="U8" s="42"/>
      <c r="V8" s="42"/>
      <c r="W8" s="42"/>
      <c r="X8" s="42"/>
      <c r="Y8" s="34"/>
      <c r="Z8" s="34"/>
      <c r="AA8" s="34"/>
      <c r="AB8" s="37" t="s">
        <v>80</v>
      </c>
      <c r="AC8" s="37"/>
      <c r="AD8" s="37"/>
      <c r="AE8" s="23" t="s">
        <v>59</v>
      </c>
      <c r="AF8" s="23"/>
      <c r="AG8" s="23"/>
      <c r="AH8" s="23"/>
      <c r="AI8" s="23"/>
      <c r="AJ8" s="23"/>
      <c r="AK8" s="23"/>
      <c r="AL8" s="23">
        <v>1</v>
      </c>
      <c r="AM8" s="23"/>
      <c r="AN8" s="23"/>
      <c r="AO8" s="64"/>
      <c r="AP8" s="64"/>
      <c r="AR8" s="4">
        <v>50682.77</v>
      </c>
      <c r="AS8" s="4">
        <f>AR8/S7*100</f>
        <v>65.84078754165</v>
      </c>
    </row>
    <row r="9" s="5" customFormat="1" ht="105.75" spans="1:42">
      <c r="A9" s="22">
        <v>2</v>
      </c>
      <c r="B9" s="25" t="s">
        <v>81</v>
      </c>
      <c r="C9" s="23" t="s">
        <v>82</v>
      </c>
      <c r="D9" s="23" t="s">
        <v>13</v>
      </c>
      <c r="E9" s="23" t="s">
        <v>71</v>
      </c>
      <c r="F9" s="23" t="s">
        <v>72</v>
      </c>
      <c r="G9" s="23" t="s">
        <v>21</v>
      </c>
      <c r="H9" s="24" t="s">
        <v>83</v>
      </c>
      <c r="I9" s="23" t="s">
        <v>84</v>
      </c>
      <c r="J9" s="23">
        <v>331.8</v>
      </c>
      <c r="K9" s="23" t="s">
        <v>76</v>
      </c>
      <c r="L9" s="23" t="s">
        <v>76</v>
      </c>
      <c r="M9" s="23" t="s">
        <v>85</v>
      </c>
      <c r="N9" s="23" t="s">
        <v>85</v>
      </c>
      <c r="O9" s="23" t="s">
        <v>86</v>
      </c>
      <c r="P9" s="35">
        <v>9100</v>
      </c>
      <c r="Q9" s="38">
        <f>R9+S9</f>
        <v>5414.29</v>
      </c>
      <c r="R9" s="42">
        <v>3914.29</v>
      </c>
      <c r="S9" s="34">
        <v>1500</v>
      </c>
      <c r="T9" s="42">
        <v>1500</v>
      </c>
      <c r="U9" s="42"/>
      <c r="V9" s="42"/>
      <c r="W9" s="42"/>
      <c r="X9" s="42"/>
      <c r="Y9" s="34"/>
      <c r="Z9" s="34"/>
      <c r="AA9" s="34"/>
      <c r="AB9" s="37" t="s">
        <v>87</v>
      </c>
      <c r="AC9" s="37"/>
      <c r="AD9" s="37"/>
      <c r="AE9" s="23" t="s">
        <v>59</v>
      </c>
      <c r="AF9" s="23"/>
      <c r="AG9" s="23"/>
      <c r="AH9" s="23"/>
      <c r="AI9" s="23"/>
      <c r="AJ9" s="23"/>
      <c r="AK9" s="23"/>
      <c r="AL9" s="23">
        <v>1</v>
      </c>
      <c r="AM9" s="23"/>
      <c r="AN9" s="23"/>
      <c r="AO9" s="65"/>
      <c r="AP9" s="23" t="s">
        <v>88</v>
      </c>
    </row>
    <row r="10" s="6" customFormat="1" ht="176.25" spans="1:43">
      <c r="A10" s="22">
        <v>3</v>
      </c>
      <c r="B10" s="25" t="s">
        <v>89</v>
      </c>
      <c r="C10" s="23" t="s">
        <v>90</v>
      </c>
      <c r="D10" s="23" t="s">
        <v>91</v>
      </c>
      <c r="E10" s="23" t="s">
        <v>92</v>
      </c>
      <c r="F10" s="23" t="s">
        <v>93</v>
      </c>
      <c r="G10" s="23" t="s">
        <v>94</v>
      </c>
      <c r="H10" s="24" t="s">
        <v>95</v>
      </c>
      <c r="I10" s="23" t="s">
        <v>96</v>
      </c>
      <c r="J10" s="23">
        <v>14352</v>
      </c>
      <c r="K10" s="23" t="s">
        <v>76</v>
      </c>
      <c r="L10" s="23" t="s">
        <v>97</v>
      </c>
      <c r="M10" s="23" t="s">
        <v>98</v>
      </c>
      <c r="N10" s="23" t="s">
        <v>99</v>
      </c>
      <c r="O10" s="23" t="s">
        <v>100</v>
      </c>
      <c r="P10" s="35">
        <v>75</v>
      </c>
      <c r="Q10" s="38">
        <f t="shared" ref="Q10:Q25" si="2">R10+S10</f>
        <v>75</v>
      </c>
      <c r="R10" s="38"/>
      <c r="S10" s="34">
        <f t="shared" ref="S10:S19" si="3">T10+U10+V10+W10</f>
        <v>75</v>
      </c>
      <c r="T10" s="42">
        <v>75</v>
      </c>
      <c r="U10" s="42"/>
      <c r="V10" s="42"/>
      <c r="W10" s="42"/>
      <c r="X10" s="42"/>
      <c r="Y10" s="34"/>
      <c r="Z10" s="34"/>
      <c r="AA10" s="34"/>
      <c r="AB10" s="37" t="s">
        <v>101</v>
      </c>
      <c r="AC10" s="37"/>
      <c r="AD10" s="37"/>
      <c r="AE10" s="23" t="s">
        <v>54</v>
      </c>
      <c r="AF10" s="23"/>
      <c r="AG10" s="56">
        <v>1</v>
      </c>
      <c r="AH10" s="56"/>
      <c r="AI10" s="23"/>
      <c r="AJ10" s="23"/>
      <c r="AK10" s="56"/>
      <c r="AL10" s="56"/>
      <c r="AM10" s="56"/>
      <c r="AN10" s="56"/>
      <c r="AO10" s="56" t="s">
        <v>102</v>
      </c>
      <c r="AP10" s="23" t="s">
        <v>103</v>
      </c>
      <c r="AQ10" s="66"/>
    </row>
    <row r="11" s="6" customFormat="1" ht="176.25" spans="1:43">
      <c r="A11" s="22">
        <v>4</v>
      </c>
      <c r="B11" s="25" t="s">
        <v>104</v>
      </c>
      <c r="C11" s="23" t="s">
        <v>105</v>
      </c>
      <c r="D11" s="23" t="s">
        <v>91</v>
      </c>
      <c r="E11" s="23" t="s">
        <v>92</v>
      </c>
      <c r="F11" s="23" t="s">
        <v>106</v>
      </c>
      <c r="G11" s="23" t="s">
        <v>107</v>
      </c>
      <c r="H11" s="24" t="s">
        <v>108</v>
      </c>
      <c r="I11" s="23" t="s">
        <v>109</v>
      </c>
      <c r="J11" s="23">
        <v>1</v>
      </c>
      <c r="K11" s="23" t="s">
        <v>110</v>
      </c>
      <c r="L11" s="23" t="s">
        <v>110</v>
      </c>
      <c r="M11" s="36" t="s">
        <v>111</v>
      </c>
      <c r="N11" s="23" t="s">
        <v>112</v>
      </c>
      <c r="O11" s="23" t="s">
        <v>113</v>
      </c>
      <c r="P11" s="35">
        <v>800</v>
      </c>
      <c r="Q11" s="38">
        <f t="shared" si="2"/>
        <v>800</v>
      </c>
      <c r="R11" s="38"/>
      <c r="S11" s="34">
        <f t="shared" si="3"/>
        <v>800</v>
      </c>
      <c r="T11" s="42">
        <v>800</v>
      </c>
      <c r="U11" s="42"/>
      <c r="V11" s="42"/>
      <c r="W11" s="42"/>
      <c r="X11" s="42"/>
      <c r="Y11" s="34"/>
      <c r="Z11" s="34"/>
      <c r="AA11" s="34"/>
      <c r="AB11" s="37" t="s">
        <v>114</v>
      </c>
      <c r="AC11" s="37"/>
      <c r="AD11" s="37"/>
      <c r="AE11" s="26" t="s">
        <v>53</v>
      </c>
      <c r="AF11" s="23">
        <v>1</v>
      </c>
      <c r="AG11" s="56"/>
      <c r="AH11" s="56"/>
      <c r="AI11" s="23"/>
      <c r="AJ11" s="23"/>
      <c r="AK11" s="56"/>
      <c r="AL11" s="56"/>
      <c r="AM11" s="56"/>
      <c r="AN11" s="56"/>
      <c r="AO11" s="56"/>
      <c r="AP11" s="23" t="s">
        <v>115</v>
      </c>
      <c r="AQ11" s="66"/>
    </row>
    <row r="12" s="6" customFormat="1" ht="176.25" spans="1:43">
      <c r="A12" s="22">
        <v>5</v>
      </c>
      <c r="B12" s="25" t="s">
        <v>116</v>
      </c>
      <c r="C12" s="23" t="s">
        <v>117</v>
      </c>
      <c r="D12" s="23" t="s">
        <v>118</v>
      </c>
      <c r="E12" s="23" t="s">
        <v>92</v>
      </c>
      <c r="F12" s="23" t="s">
        <v>106</v>
      </c>
      <c r="G12" s="23" t="s">
        <v>107</v>
      </c>
      <c r="H12" s="24" t="s">
        <v>119</v>
      </c>
      <c r="I12" s="23" t="s">
        <v>120</v>
      </c>
      <c r="J12" s="23">
        <v>1476</v>
      </c>
      <c r="K12" s="23" t="s">
        <v>121</v>
      </c>
      <c r="L12" s="23" t="s">
        <v>121</v>
      </c>
      <c r="M12" s="23" t="s">
        <v>122</v>
      </c>
      <c r="N12" s="23" t="s">
        <v>122</v>
      </c>
      <c r="O12" s="36" t="s">
        <v>123</v>
      </c>
      <c r="P12" s="35">
        <v>2500</v>
      </c>
      <c r="Q12" s="38">
        <f t="shared" si="2"/>
        <v>2500</v>
      </c>
      <c r="R12" s="38"/>
      <c r="S12" s="34">
        <f t="shared" si="3"/>
        <v>2500</v>
      </c>
      <c r="T12" s="42"/>
      <c r="U12" s="42">
        <v>2500</v>
      </c>
      <c r="V12" s="42"/>
      <c r="W12" s="42"/>
      <c r="X12" s="42"/>
      <c r="Y12" s="34"/>
      <c r="Z12" s="34"/>
      <c r="AA12" s="34"/>
      <c r="AB12" s="37" t="s">
        <v>124</v>
      </c>
      <c r="AC12" s="37"/>
      <c r="AD12" s="37"/>
      <c r="AE12" s="26" t="s">
        <v>53</v>
      </c>
      <c r="AF12" s="23">
        <v>1</v>
      </c>
      <c r="AG12" s="56"/>
      <c r="AH12" s="56"/>
      <c r="AI12" s="23"/>
      <c r="AJ12" s="23"/>
      <c r="AK12" s="56"/>
      <c r="AL12" s="56"/>
      <c r="AM12" s="56"/>
      <c r="AN12" s="56"/>
      <c r="AO12" s="56"/>
      <c r="AP12" s="23" t="s">
        <v>103</v>
      </c>
      <c r="AQ12" s="66"/>
    </row>
    <row r="13" s="6" customFormat="1" ht="88.15" spans="1:43">
      <c r="A13" s="22">
        <v>6</v>
      </c>
      <c r="B13" s="25" t="s">
        <v>125</v>
      </c>
      <c r="C13" s="23" t="s">
        <v>126</v>
      </c>
      <c r="D13" s="23" t="s">
        <v>16</v>
      </c>
      <c r="E13" s="23" t="s">
        <v>92</v>
      </c>
      <c r="F13" s="23" t="s">
        <v>106</v>
      </c>
      <c r="G13" s="23" t="s">
        <v>21</v>
      </c>
      <c r="H13" s="24" t="s">
        <v>127</v>
      </c>
      <c r="I13" s="23"/>
      <c r="J13" s="23"/>
      <c r="K13" s="23" t="s">
        <v>76</v>
      </c>
      <c r="L13" s="23" t="s">
        <v>76</v>
      </c>
      <c r="M13" s="23" t="s">
        <v>128</v>
      </c>
      <c r="N13" s="23" t="s">
        <v>128</v>
      </c>
      <c r="O13" s="23" t="s">
        <v>129</v>
      </c>
      <c r="P13" s="35">
        <v>100</v>
      </c>
      <c r="Q13" s="38">
        <f t="shared" si="2"/>
        <v>100</v>
      </c>
      <c r="R13" s="38"/>
      <c r="S13" s="34">
        <f t="shared" si="3"/>
        <v>100</v>
      </c>
      <c r="T13" s="42">
        <v>100</v>
      </c>
      <c r="U13" s="42"/>
      <c r="V13" s="42"/>
      <c r="W13" s="42"/>
      <c r="X13" s="42"/>
      <c r="Y13" s="34"/>
      <c r="Z13" s="34"/>
      <c r="AA13" s="34"/>
      <c r="AB13" s="37" t="s">
        <v>130</v>
      </c>
      <c r="AC13" s="37"/>
      <c r="AD13" s="37"/>
      <c r="AE13" s="23" t="s">
        <v>54</v>
      </c>
      <c r="AF13" s="23"/>
      <c r="AG13" s="56">
        <v>1</v>
      </c>
      <c r="AH13" s="56"/>
      <c r="AI13" s="23"/>
      <c r="AJ13" s="23"/>
      <c r="AK13" s="56"/>
      <c r="AL13" s="56"/>
      <c r="AM13" s="56"/>
      <c r="AN13" s="56"/>
      <c r="AO13" s="56"/>
      <c r="AP13" s="23" t="s">
        <v>103</v>
      </c>
      <c r="AQ13" s="66"/>
    </row>
    <row r="14" s="6" customFormat="1" ht="176.25" spans="1:43">
      <c r="A14" s="22">
        <v>7</v>
      </c>
      <c r="B14" s="25" t="s">
        <v>131</v>
      </c>
      <c r="C14" s="23" t="s">
        <v>132</v>
      </c>
      <c r="D14" s="23" t="s">
        <v>91</v>
      </c>
      <c r="E14" s="23" t="s">
        <v>92</v>
      </c>
      <c r="F14" s="23" t="s">
        <v>106</v>
      </c>
      <c r="G14" s="23" t="s">
        <v>107</v>
      </c>
      <c r="H14" s="24" t="s">
        <v>133</v>
      </c>
      <c r="I14" s="23" t="s">
        <v>134</v>
      </c>
      <c r="J14" s="23">
        <v>1.8</v>
      </c>
      <c r="K14" s="23" t="s">
        <v>76</v>
      </c>
      <c r="L14" s="23" t="s">
        <v>76</v>
      </c>
      <c r="M14" s="23" t="s">
        <v>128</v>
      </c>
      <c r="N14" s="23" t="s">
        <v>128</v>
      </c>
      <c r="O14" s="23" t="s">
        <v>129</v>
      </c>
      <c r="P14" s="35">
        <v>4500</v>
      </c>
      <c r="Q14" s="38">
        <f t="shared" si="2"/>
        <v>4500</v>
      </c>
      <c r="R14" s="38"/>
      <c r="S14" s="34">
        <f t="shared" si="3"/>
        <v>4500</v>
      </c>
      <c r="T14" s="42">
        <v>4500</v>
      </c>
      <c r="U14" s="42"/>
      <c r="V14" s="42"/>
      <c r="W14" s="42"/>
      <c r="X14" s="42"/>
      <c r="Y14" s="34"/>
      <c r="Z14" s="34"/>
      <c r="AA14" s="34"/>
      <c r="AB14" s="37" t="s">
        <v>135</v>
      </c>
      <c r="AC14" s="37"/>
      <c r="AD14" s="37"/>
      <c r="AE14" s="23" t="s">
        <v>54</v>
      </c>
      <c r="AF14" s="23"/>
      <c r="AG14" s="56">
        <v>1</v>
      </c>
      <c r="AH14" s="56"/>
      <c r="AI14" s="23"/>
      <c r="AJ14" s="23"/>
      <c r="AK14" s="56"/>
      <c r="AL14" s="56"/>
      <c r="AM14" s="56"/>
      <c r="AN14" s="56"/>
      <c r="AO14" s="56"/>
      <c r="AP14" s="23" t="s">
        <v>103</v>
      </c>
      <c r="AQ14" s="66"/>
    </row>
    <row r="15" s="6" customFormat="1" ht="176.25" spans="1:43">
      <c r="A15" s="22">
        <v>8</v>
      </c>
      <c r="B15" s="25" t="s">
        <v>136</v>
      </c>
      <c r="C15" s="23" t="s">
        <v>137</v>
      </c>
      <c r="D15" s="23" t="s">
        <v>15</v>
      </c>
      <c r="E15" s="23" t="s">
        <v>92</v>
      </c>
      <c r="F15" s="23" t="s">
        <v>106</v>
      </c>
      <c r="G15" s="23" t="s">
        <v>107</v>
      </c>
      <c r="H15" s="24" t="s">
        <v>138</v>
      </c>
      <c r="I15" s="23" t="s">
        <v>120</v>
      </c>
      <c r="J15" s="23">
        <v>6700</v>
      </c>
      <c r="K15" s="23" t="s">
        <v>76</v>
      </c>
      <c r="L15" s="23" t="s">
        <v>76</v>
      </c>
      <c r="M15" s="23" t="s">
        <v>139</v>
      </c>
      <c r="N15" s="23" t="s">
        <v>139</v>
      </c>
      <c r="O15" s="23" t="s">
        <v>140</v>
      </c>
      <c r="P15" s="35">
        <v>2010</v>
      </c>
      <c r="Q15" s="38">
        <f t="shared" si="2"/>
        <v>2010</v>
      </c>
      <c r="R15" s="38"/>
      <c r="S15" s="34">
        <f t="shared" si="3"/>
        <v>2010</v>
      </c>
      <c r="T15" s="42">
        <v>2010</v>
      </c>
      <c r="U15" s="42"/>
      <c r="V15" s="42"/>
      <c r="W15" s="42"/>
      <c r="X15" s="42"/>
      <c r="Y15" s="34"/>
      <c r="Z15" s="34"/>
      <c r="AA15" s="34"/>
      <c r="AB15" s="37" t="s">
        <v>141</v>
      </c>
      <c r="AC15" s="37"/>
      <c r="AD15" s="37"/>
      <c r="AE15" s="23" t="s">
        <v>54</v>
      </c>
      <c r="AF15" s="23"/>
      <c r="AG15" s="56">
        <v>1</v>
      </c>
      <c r="AH15" s="56"/>
      <c r="AI15" s="23"/>
      <c r="AJ15" s="23"/>
      <c r="AK15" s="56"/>
      <c r="AL15" s="56"/>
      <c r="AM15" s="56"/>
      <c r="AN15" s="56"/>
      <c r="AO15" s="56"/>
      <c r="AP15" s="23" t="s">
        <v>103</v>
      </c>
      <c r="AQ15" s="66"/>
    </row>
    <row r="16" s="5" customFormat="1" ht="158.65" spans="1:43">
      <c r="A16" s="22">
        <v>9</v>
      </c>
      <c r="B16" s="25" t="s">
        <v>142</v>
      </c>
      <c r="C16" s="23" t="s">
        <v>143</v>
      </c>
      <c r="D16" s="23" t="s">
        <v>13</v>
      </c>
      <c r="E16" s="23" t="s">
        <v>92</v>
      </c>
      <c r="F16" s="23" t="s">
        <v>93</v>
      </c>
      <c r="G16" s="23" t="s">
        <v>144</v>
      </c>
      <c r="H16" s="24" t="s">
        <v>145</v>
      </c>
      <c r="I16" s="23" t="s">
        <v>84</v>
      </c>
      <c r="J16" s="23">
        <v>3.5</v>
      </c>
      <c r="K16" s="23" t="s">
        <v>76</v>
      </c>
      <c r="L16" s="23" t="s">
        <v>76</v>
      </c>
      <c r="M16" s="23" t="s">
        <v>146</v>
      </c>
      <c r="N16" s="23" t="s">
        <v>78</v>
      </c>
      <c r="O16" s="23" t="s">
        <v>147</v>
      </c>
      <c r="P16" s="35">
        <v>200</v>
      </c>
      <c r="Q16" s="38">
        <f t="shared" si="2"/>
        <v>200</v>
      </c>
      <c r="R16" s="38"/>
      <c r="S16" s="34">
        <f t="shared" si="3"/>
        <v>200</v>
      </c>
      <c r="T16" s="42">
        <v>200</v>
      </c>
      <c r="U16" s="42"/>
      <c r="V16" s="42"/>
      <c r="W16" s="42"/>
      <c r="X16" s="42"/>
      <c r="Y16" s="34"/>
      <c r="Z16" s="34"/>
      <c r="AA16" s="34"/>
      <c r="AB16" s="37" t="s">
        <v>148</v>
      </c>
      <c r="AC16" s="37"/>
      <c r="AD16" s="37"/>
      <c r="AE16" s="26" t="s">
        <v>54</v>
      </c>
      <c r="AF16" s="23"/>
      <c r="AG16" s="56">
        <v>1</v>
      </c>
      <c r="AH16" s="56"/>
      <c r="AI16" s="23"/>
      <c r="AJ16" s="23"/>
      <c r="AK16" s="56"/>
      <c r="AL16" s="56"/>
      <c r="AM16" s="56"/>
      <c r="AN16" s="56"/>
      <c r="AO16" s="26" t="s">
        <v>149</v>
      </c>
      <c r="AP16" s="23" t="s">
        <v>150</v>
      </c>
      <c r="AQ16" s="66"/>
    </row>
    <row r="17" s="6" customFormat="1" ht="176.25" spans="1:43">
      <c r="A17" s="22">
        <v>10</v>
      </c>
      <c r="B17" s="25" t="s">
        <v>151</v>
      </c>
      <c r="C17" s="23" t="s">
        <v>152</v>
      </c>
      <c r="D17" s="23" t="s">
        <v>13</v>
      </c>
      <c r="E17" s="23" t="s">
        <v>92</v>
      </c>
      <c r="F17" s="23" t="s">
        <v>93</v>
      </c>
      <c r="G17" s="23" t="s">
        <v>153</v>
      </c>
      <c r="H17" s="24" t="s">
        <v>154</v>
      </c>
      <c r="I17" s="23" t="s">
        <v>84</v>
      </c>
      <c r="J17" s="23">
        <v>26.7</v>
      </c>
      <c r="K17" s="23" t="s">
        <v>76</v>
      </c>
      <c r="L17" s="23" t="s">
        <v>76</v>
      </c>
      <c r="M17" s="23" t="s">
        <v>155</v>
      </c>
      <c r="N17" s="23" t="s">
        <v>155</v>
      </c>
      <c r="O17" s="23" t="s">
        <v>156</v>
      </c>
      <c r="P17" s="35">
        <v>1750</v>
      </c>
      <c r="Q17" s="38">
        <f t="shared" si="2"/>
        <v>1750</v>
      </c>
      <c r="R17" s="38"/>
      <c r="S17" s="34">
        <f t="shared" si="3"/>
        <v>1750</v>
      </c>
      <c r="T17" s="42">
        <v>1750</v>
      </c>
      <c r="U17" s="42"/>
      <c r="V17" s="42"/>
      <c r="W17" s="42"/>
      <c r="X17" s="42"/>
      <c r="Y17" s="34"/>
      <c r="Z17" s="34"/>
      <c r="AA17" s="34"/>
      <c r="AB17" s="37" t="s">
        <v>157</v>
      </c>
      <c r="AC17" s="37"/>
      <c r="AD17" s="37"/>
      <c r="AE17" s="23" t="s">
        <v>54</v>
      </c>
      <c r="AF17" s="23"/>
      <c r="AG17" s="56">
        <v>1</v>
      </c>
      <c r="AH17" s="56"/>
      <c r="AI17" s="23"/>
      <c r="AJ17" s="23"/>
      <c r="AK17" s="56"/>
      <c r="AL17" s="56"/>
      <c r="AM17" s="56"/>
      <c r="AN17" s="56"/>
      <c r="AO17" s="56"/>
      <c r="AP17" s="23" t="s">
        <v>103</v>
      </c>
      <c r="AQ17" s="66"/>
    </row>
    <row r="18" s="6" customFormat="1" ht="306" customHeight="1" spans="1:43">
      <c r="A18" s="22">
        <v>11</v>
      </c>
      <c r="B18" s="25" t="s">
        <v>158</v>
      </c>
      <c r="C18" s="23" t="s">
        <v>159</v>
      </c>
      <c r="D18" s="23" t="s">
        <v>91</v>
      </c>
      <c r="E18" s="23" t="s">
        <v>160</v>
      </c>
      <c r="F18" s="23" t="s">
        <v>93</v>
      </c>
      <c r="G18" s="23" t="s">
        <v>161</v>
      </c>
      <c r="H18" s="24" t="s">
        <v>162</v>
      </c>
      <c r="I18" s="23" t="s">
        <v>84</v>
      </c>
      <c r="J18" s="23">
        <v>5.5</v>
      </c>
      <c r="K18" s="23" t="s">
        <v>76</v>
      </c>
      <c r="L18" s="23" t="s">
        <v>76</v>
      </c>
      <c r="M18" s="23" t="s">
        <v>85</v>
      </c>
      <c r="N18" s="23" t="s">
        <v>85</v>
      </c>
      <c r="O18" s="26" t="s">
        <v>86</v>
      </c>
      <c r="P18" s="34">
        <v>825</v>
      </c>
      <c r="Q18" s="42">
        <f t="shared" si="2"/>
        <v>825</v>
      </c>
      <c r="R18" s="38"/>
      <c r="S18" s="34">
        <f t="shared" si="3"/>
        <v>825</v>
      </c>
      <c r="T18" s="42">
        <v>825</v>
      </c>
      <c r="U18" s="42"/>
      <c r="V18" s="42"/>
      <c r="W18" s="42"/>
      <c r="X18" s="42"/>
      <c r="Y18" s="34"/>
      <c r="Z18" s="34"/>
      <c r="AA18" s="34"/>
      <c r="AB18" s="37" t="s">
        <v>163</v>
      </c>
      <c r="AC18" s="37"/>
      <c r="AD18" s="37"/>
      <c r="AE18" s="26" t="s">
        <v>53</v>
      </c>
      <c r="AF18" s="23">
        <v>1</v>
      </c>
      <c r="AG18" s="56"/>
      <c r="AH18" s="56"/>
      <c r="AI18" s="23"/>
      <c r="AJ18" s="23"/>
      <c r="AK18" s="56"/>
      <c r="AL18" s="56"/>
      <c r="AM18" s="56"/>
      <c r="AN18" s="56"/>
      <c r="AO18" s="56"/>
      <c r="AP18" s="23" t="s">
        <v>103</v>
      </c>
      <c r="AQ18" s="66"/>
    </row>
    <row r="19" s="6" customFormat="1" ht="250" customHeight="1" spans="1:43">
      <c r="A19" s="22">
        <v>12</v>
      </c>
      <c r="B19" s="25" t="s">
        <v>164</v>
      </c>
      <c r="C19" s="23" t="s">
        <v>165</v>
      </c>
      <c r="D19" s="23" t="s">
        <v>91</v>
      </c>
      <c r="E19" s="23" t="s">
        <v>160</v>
      </c>
      <c r="F19" s="23" t="s">
        <v>93</v>
      </c>
      <c r="G19" s="23" t="s">
        <v>166</v>
      </c>
      <c r="H19" s="24" t="s">
        <v>167</v>
      </c>
      <c r="I19" s="23" t="s">
        <v>84</v>
      </c>
      <c r="J19" s="23">
        <v>7.3</v>
      </c>
      <c r="K19" s="23" t="s">
        <v>76</v>
      </c>
      <c r="L19" s="23" t="s">
        <v>76</v>
      </c>
      <c r="M19" s="23" t="s">
        <v>85</v>
      </c>
      <c r="N19" s="23" t="s">
        <v>85</v>
      </c>
      <c r="O19" s="26" t="s">
        <v>86</v>
      </c>
      <c r="P19" s="34">
        <v>653.35</v>
      </c>
      <c r="Q19" s="42">
        <f t="shared" si="2"/>
        <v>653.35</v>
      </c>
      <c r="R19" s="38"/>
      <c r="S19" s="34">
        <f t="shared" si="3"/>
        <v>653.35</v>
      </c>
      <c r="T19" s="42">
        <v>653.35</v>
      </c>
      <c r="U19" s="42"/>
      <c r="V19" s="42"/>
      <c r="W19" s="42"/>
      <c r="X19" s="42"/>
      <c r="Y19" s="34"/>
      <c r="Z19" s="34"/>
      <c r="AA19" s="34"/>
      <c r="AB19" s="37" t="s">
        <v>168</v>
      </c>
      <c r="AC19" s="37"/>
      <c r="AD19" s="37"/>
      <c r="AE19" s="26" t="s">
        <v>53</v>
      </c>
      <c r="AF19" s="23">
        <v>1</v>
      </c>
      <c r="AG19" s="56"/>
      <c r="AH19" s="56"/>
      <c r="AI19" s="23"/>
      <c r="AJ19" s="23"/>
      <c r="AK19" s="56"/>
      <c r="AL19" s="56"/>
      <c r="AM19" s="56"/>
      <c r="AN19" s="56"/>
      <c r="AO19" s="56"/>
      <c r="AP19" s="23" t="s">
        <v>103</v>
      </c>
      <c r="AQ19" s="66"/>
    </row>
    <row r="20" s="6" customFormat="1" ht="170" customHeight="1" spans="1:43">
      <c r="A20" s="22">
        <v>13</v>
      </c>
      <c r="B20" s="25" t="s">
        <v>169</v>
      </c>
      <c r="C20" s="23" t="s">
        <v>170</v>
      </c>
      <c r="D20" s="23" t="s">
        <v>13</v>
      </c>
      <c r="E20" s="23" t="s">
        <v>92</v>
      </c>
      <c r="F20" s="23" t="s">
        <v>93</v>
      </c>
      <c r="G20" s="23" t="s">
        <v>161</v>
      </c>
      <c r="H20" s="24" t="s">
        <v>171</v>
      </c>
      <c r="I20" s="23" t="s">
        <v>84</v>
      </c>
      <c r="J20" s="23">
        <v>11.92</v>
      </c>
      <c r="K20" s="23" t="s">
        <v>76</v>
      </c>
      <c r="L20" s="23" t="s">
        <v>76</v>
      </c>
      <c r="M20" s="23" t="s">
        <v>172</v>
      </c>
      <c r="N20" s="23" t="s">
        <v>78</v>
      </c>
      <c r="O20" s="23" t="s">
        <v>173</v>
      </c>
      <c r="P20" s="34">
        <v>800</v>
      </c>
      <c r="Q20" s="38">
        <f t="shared" si="2"/>
        <v>800</v>
      </c>
      <c r="R20" s="38"/>
      <c r="S20" s="42">
        <v>800</v>
      </c>
      <c r="T20" s="42">
        <v>800</v>
      </c>
      <c r="U20" s="42"/>
      <c r="V20" s="42"/>
      <c r="W20" s="42"/>
      <c r="X20" s="42"/>
      <c r="Y20" s="34"/>
      <c r="Z20" s="34"/>
      <c r="AA20" s="34"/>
      <c r="AB20" s="37" t="s">
        <v>174</v>
      </c>
      <c r="AC20" s="37"/>
      <c r="AD20" s="37"/>
      <c r="AE20" s="23" t="s">
        <v>54</v>
      </c>
      <c r="AF20" s="23"/>
      <c r="AG20" s="56">
        <v>1</v>
      </c>
      <c r="AH20" s="56"/>
      <c r="AI20" s="23"/>
      <c r="AJ20" s="23"/>
      <c r="AK20" s="56"/>
      <c r="AL20" s="56"/>
      <c r="AM20" s="56"/>
      <c r="AN20" s="56"/>
      <c r="AO20" s="26" t="s">
        <v>149</v>
      </c>
      <c r="AP20" s="23" t="s">
        <v>150</v>
      </c>
      <c r="AQ20" s="66" t="s">
        <v>175</v>
      </c>
    </row>
    <row r="21" s="6" customFormat="1" ht="107" customHeight="1" spans="1:43">
      <c r="A21" s="22">
        <v>14</v>
      </c>
      <c r="B21" s="25" t="s">
        <v>176</v>
      </c>
      <c r="C21" s="23" t="s">
        <v>177</v>
      </c>
      <c r="D21" s="23" t="s">
        <v>91</v>
      </c>
      <c r="E21" s="23" t="s">
        <v>160</v>
      </c>
      <c r="F21" s="23" t="s">
        <v>93</v>
      </c>
      <c r="G21" s="23" t="s">
        <v>178</v>
      </c>
      <c r="H21" s="24" t="s">
        <v>179</v>
      </c>
      <c r="I21" s="23" t="s">
        <v>84</v>
      </c>
      <c r="J21" s="23">
        <v>4.58</v>
      </c>
      <c r="K21" s="23" t="s">
        <v>76</v>
      </c>
      <c r="L21" s="23" t="s">
        <v>76</v>
      </c>
      <c r="M21" s="23" t="s">
        <v>85</v>
      </c>
      <c r="N21" s="23" t="s">
        <v>85</v>
      </c>
      <c r="O21" s="26" t="s">
        <v>86</v>
      </c>
      <c r="P21" s="34">
        <v>389.3</v>
      </c>
      <c r="Q21" s="42">
        <f t="shared" si="2"/>
        <v>389.3</v>
      </c>
      <c r="R21" s="38"/>
      <c r="S21" s="34">
        <f>T21+U21+V21+W21</f>
        <v>389.3</v>
      </c>
      <c r="T21" s="42">
        <v>389.3</v>
      </c>
      <c r="U21" s="42"/>
      <c r="V21" s="42"/>
      <c r="W21" s="42"/>
      <c r="X21" s="42"/>
      <c r="Y21" s="34"/>
      <c r="Z21" s="34"/>
      <c r="AA21" s="34"/>
      <c r="AB21" s="37" t="s">
        <v>180</v>
      </c>
      <c r="AC21" s="37"/>
      <c r="AD21" s="37"/>
      <c r="AE21" s="26" t="s">
        <v>53</v>
      </c>
      <c r="AF21" s="23">
        <v>1</v>
      </c>
      <c r="AG21" s="56"/>
      <c r="AH21" s="56"/>
      <c r="AI21" s="23"/>
      <c r="AJ21" s="23"/>
      <c r="AK21" s="56"/>
      <c r="AL21" s="56"/>
      <c r="AM21" s="56"/>
      <c r="AN21" s="56"/>
      <c r="AO21" s="56"/>
      <c r="AP21" s="23" t="s">
        <v>103</v>
      </c>
      <c r="AQ21" s="66"/>
    </row>
    <row r="22" s="6" customFormat="1" ht="158.65" spans="1:43">
      <c r="A22" s="22">
        <v>15</v>
      </c>
      <c r="B22" s="25" t="s">
        <v>181</v>
      </c>
      <c r="C22" s="23" t="s">
        <v>182</v>
      </c>
      <c r="D22" s="23" t="s">
        <v>91</v>
      </c>
      <c r="E22" s="23" t="s">
        <v>92</v>
      </c>
      <c r="F22" s="23" t="s">
        <v>93</v>
      </c>
      <c r="G22" s="23" t="s">
        <v>183</v>
      </c>
      <c r="H22" s="24" t="s">
        <v>184</v>
      </c>
      <c r="I22" s="23" t="s">
        <v>185</v>
      </c>
      <c r="J22" s="37">
        <v>3352.78</v>
      </c>
      <c r="K22" s="23" t="s">
        <v>76</v>
      </c>
      <c r="L22" s="23" t="s">
        <v>97</v>
      </c>
      <c r="M22" s="23" t="s">
        <v>186</v>
      </c>
      <c r="N22" s="23" t="s">
        <v>99</v>
      </c>
      <c r="O22" s="23" t="s">
        <v>187</v>
      </c>
      <c r="P22" s="35">
        <v>1200</v>
      </c>
      <c r="Q22" s="38">
        <f t="shared" si="2"/>
        <v>1200</v>
      </c>
      <c r="R22" s="38"/>
      <c r="S22" s="34">
        <f>T22+U22+V22+W22</f>
        <v>1200</v>
      </c>
      <c r="T22" s="42">
        <v>1200</v>
      </c>
      <c r="U22" s="42"/>
      <c r="V22" s="42"/>
      <c r="W22" s="42"/>
      <c r="X22" s="42"/>
      <c r="Y22" s="34"/>
      <c r="Z22" s="34"/>
      <c r="AA22" s="34"/>
      <c r="AB22" s="37" t="s">
        <v>188</v>
      </c>
      <c r="AC22" s="37"/>
      <c r="AD22" s="37"/>
      <c r="AE22" s="26" t="s">
        <v>53</v>
      </c>
      <c r="AF22" s="23">
        <v>1</v>
      </c>
      <c r="AG22" s="56"/>
      <c r="AH22" s="56"/>
      <c r="AI22" s="23"/>
      <c r="AJ22" s="23"/>
      <c r="AK22" s="56"/>
      <c r="AL22" s="56"/>
      <c r="AM22" s="56"/>
      <c r="AN22" s="56"/>
      <c r="AO22" s="67" t="s">
        <v>189</v>
      </c>
      <c r="AP22" s="23" t="s">
        <v>190</v>
      </c>
      <c r="AQ22" s="66" t="s">
        <v>191</v>
      </c>
    </row>
    <row r="23" s="6" customFormat="1" ht="100" customHeight="1" spans="1:43">
      <c r="A23" s="22">
        <v>16</v>
      </c>
      <c r="B23" s="25" t="s">
        <v>192</v>
      </c>
      <c r="C23" s="23" t="s">
        <v>193</v>
      </c>
      <c r="D23" s="23" t="s">
        <v>91</v>
      </c>
      <c r="E23" s="23" t="s">
        <v>160</v>
      </c>
      <c r="F23" s="23" t="s">
        <v>194</v>
      </c>
      <c r="G23" s="23" t="s">
        <v>195</v>
      </c>
      <c r="H23" s="24" t="s">
        <v>196</v>
      </c>
      <c r="I23" s="23" t="s">
        <v>84</v>
      </c>
      <c r="J23" s="23">
        <v>3.247</v>
      </c>
      <c r="K23" s="23" t="s">
        <v>76</v>
      </c>
      <c r="L23" s="23" t="s">
        <v>197</v>
      </c>
      <c r="M23" s="23" t="s">
        <v>85</v>
      </c>
      <c r="N23" s="23" t="s">
        <v>85</v>
      </c>
      <c r="O23" s="23" t="s">
        <v>86</v>
      </c>
      <c r="P23" s="35">
        <v>315</v>
      </c>
      <c r="Q23" s="42">
        <v>315</v>
      </c>
      <c r="R23" s="38"/>
      <c r="S23" s="34">
        <f t="shared" ref="S23:S30" si="4">T23+U23+V23+W23</f>
        <v>315</v>
      </c>
      <c r="T23" s="38">
        <v>315</v>
      </c>
      <c r="U23" s="42"/>
      <c r="V23" s="42"/>
      <c r="W23" s="42"/>
      <c r="X23" s="42"/>
      <c r="Y23" s="34"/>
      <c r="Z23" s="34"/>
      <c r="AA23" s="34"/>
      <c r="AB23" s="37" t="s">
        <v>198</v>
      </c>
      <c r="AC23" s="37"/>
      <c r="AD23" s="37"/>
      <c r="AE23" s="26" t="s">
        <v>53</v>
      </c>
      <c r="AF23" s="23">
        <v>1</v>
      </c>
      <c r="AG23" s="56"/>
      <c r="AH23" s="56"/>
      <c r="AI23" s="23"/>
      <c r="AJ23" s="23"/>
      <c r="AK23" s="56"/>
      <c r="AL23" s="56"/>
      <c r="AM23" s="56"/>
      <c r="AN23" s="23" t="s">
        <v>199</v>
      </c>
      <c r="AO23" s="23"/>
      <c r="AP23" s="23" t="s">
        <v>103</v>
      </c>
      <c r="AQ23" s="66"/>
    </row>
    <row r="24" s="6" customFormat="1" ht="100" customHeight="1" spans="1:43">
      <c r="A24" s="22">
        <v>17</v>
      </c>
      <c r="B24" s="25" t="s">
        <v>200</v>
      </c>
      <c r="C24" s="23" t="s">
        <v>201</v>
      </c>
      <c r="D24" s="23" t="s">
        <v>91</v>
      </c>
      <c r="E24" s="23" t="s">
        <v>160</v>
      </c>
      <c r="F24" s="23" t="s">
        <v>93</v>
      </c>
      <c r="G24" s="23" t="s">
        <v>202</v>
      </c>
      <c r="H24" s="24" t="s">
        <v>203</v>
      </c>
      <c r="I24" s="23" t="s">
        <v>84</v>
      </c>
      <c r="J24" s="23">
        <v>5.7</v>
      </c>
      <c r="K24" s="23" t="s">
        <v>76</v>
      </c>
      <c r="L24" s="23" t="s">
        <v>76</v>
      </c>
      <c r="M24" s="23" t="s">
        <v>85</v>
      </c>
      <c r="N24" s="23" t="s">
        <v>85</v>
      </c>
      <c r="O24" s="26" t="s">
        <v>86</v>
      </c>
      <c r="P24" s="34">
        <v>484.5</v>
      </c>
      <c r="Q24" s="42">
        <f t="shared" ref="Q24:Q38" si="5">R24+S24</f>
        <v>484.5</v>
      </c>
      <c r="R24" s="38"/>
      <c r="S24" s="34">
        <f t="shared" si="4"/>
        <v>484.5</v>
      </c>
      <c r="T24" s="42">
        <v>484.5</v>
      </c>
      <c r="U24" s="42"/>
      <c r="V24" s="42"/>
      <c r="W24" s="42"/>
      <c r="X24" s="42"/>
      <c r="Y24" s="34"/>
      <c r="Z24" s="34"/>
      <c r="AA24" s="34"/>
      <c r="AB24" s="37" t="s">
        <v>204</v>
      </c>
      <c r="AC24" s="37"/>
      <c r="AD24" s="37"/>
      <c r="AE24" s="26" t="s">
        <v>53</v>
      </c>
      <c r="AF24" s="23">
        <v>1</v>
      </c>
      <c r="AG24" s="56"/>
      <c r="AH24" s="56"/>
      <c r="AI24" s="23"/>
      <c r="AJ24" s="23"/>
      <c r="AK24" s="56"/>
      <c r="AL24" s="56"/>
      <c r="AM24" s="56"/>
      <c r="AN24" s="56"/>
      <c r="AO24" s="56"/>
      <c r="AP24" s="23" t="s">
        <v>103</v>
      </c>
      <c r="AQ24" s="66"/>
    </row>
    <row r="25" s="6" customFormat="1" ht="100" customHeight="1" spans="1:43">
      <c r="A25" s="22">
        <v>18</v>
      </c>
      <c r="B25" s="25" t="s">
        <v>205</v>
      </c>
      <c r="C25" s="23" t="s">
        <v>206</v>
      </c>
      <c r="D25" s="23" t="s">
        <v>13</v>
      </c>
      <c r="E25" s="23" t="s">
        <v>92</v>
      </c>
      <c r="F25" s="23" t="s">
        <v>194</v>
      </c>
      <c r="G25" s="23" t="s">
        <v>207</v>
      </c>
      <c r="H25" s="24" t="s">
        <v>208</v>
      </c>
      <c r="I25" s="23" t="s">
        <v>209</v>
      </c>
      <c r="J25" s="23">
        <v>1160</v>
      </c>
      <c r="K25" s="23" t="s">
        <v>76</v>
      </c>
      <c r="L25" s="23" t="s">
        <v>97</v>
      </c>
      <c r="M25" s="23" t="s">
        <v>210</v>
      </c>
      <c r="N25" s="23" t="s">
        <v>99</v>
      </c>
      <c r="O25" s="23" t="s">
        <v>211</v>
      </c>
      <c r="P25" s="35">
        <v>348</v>
      </c>
      <c r="Q25" s="38">
        <f t="shared" si="5"/>
        <v>348</v>
      </c>
      <c r="R25" s="38"/>
      <c r="S25" s="34">
        <f t="shared" si="4"/>
        <v>348</v>
      </c>
      <c r="T25" s="42">
        <v>348</v>
      </c>
      <c r="U25" s="42"/>
      <c r="V25" s="42"/>
      <c r="W25" s="42"/>
      <c r="X25" s="42"/>
      <c r="Y25" s="34"/>
      <c r="Z25" s="34"/>
      <c r="AA25" s="34"/>
      <c r="AB25" s="37" t="s">
        <v>212</v>
      </c>
      <c r="AC25" s="37"/>
      <c r="AD25" s="37"/>
      <c r="AE25" s="26" t="s">
        <v>53</v>
      </c>
      <c r="AF25" s="23">
        <v>1</v>
      </c>
      <c r="AG25" s="56"/>
      <c r="AH25" s="56"/>
      <c r="AI25" s="23"/>
      <c r="AJ25" s="23"/>
      <c r="AK25" s="56"/>
      <c r="AL25" s="56"/>
      <c r="AM25" s="56"/>
      <c r="AN25" s="56"/>
      <c r="AO25" s="67" t="s">
        <v>213</v>
      </c>
      <c r="AP25" s="23" t="s">
        <v>214</v>
      </c>
      <c r="AQ25" s="66"/>
    </row>
    <row r="26" s="6" customFormat="1" ht="158.65" spans="1:43">
      <c r="A26" s="22">
        <v>19</v>
      </c>
      <c r="B26" s="25" t="s">
        <v>215</v>
      </c>
      <c r="C26" s="23" t="s">
        <v>216</v>
      </c>
      <c r="D26" s="23" t="s">
        <v>13</v>
      </c>
      <c r="E26" s="23" t="s">
        <v>92</v>
      </c>
      <c r="F26" s="23" t="s">
        <v>93</v>
      </c>
      <c r="G26" s="23" t="s">
        <v>217</v>
      </c>
      <c r="H26" s="24" t="s">
        <v>218</v>
      </c>
      <c r="I26" s="23" t="s">
        <v>84</v>
      </c>
      <c r="J26" s="23">
        <v>34.33</v>
      </c>
      <c r="K26" s="23" t="s">
        <v>76</v>
      </c>
      <c r="L26" s="23" t="s">
        <v>76</v>
      </c>
      <c r="M26" s="23" t="s">
        <v>219</v>
      </c>
      <c r="N26" s="23" t="s">
        <v>78</v>
      </c>
      <c r="O26" s="23" t="s">
        <v>220</v>
      </c>
      <c r="P26" s="34">
        <v>1540</v>
      </c>
      <c r="Q26" s="42">
        <f t="shared" si="5"/>
        <v>1540</v>
      </c>
      <c r="R26" s="38"/>
      <c r="S26" s="34">
        <f t="shared" si="4"/>
        <v>1540</v>
      </c>
      <c r="T26" s="42">
        <v>1540</v>
      </c>
      <c r="U26" s="42"/>
      <c r="V26" s="42"/>
      <c r="W26" s="42"/>
      <c r="X26" s="42"/>
      <c r="Y26" s="34"/>
      <c r="Z26" s="34"/>
      <c r="AA26" s="34"/>
      <c r="AB26" s="37" t="s">
        <v>221</v>
      </c>
      <c r="AC26" s="37"/>
      <c r="AD26" s="37"/>
      <c r="AE26" s="23" t="s">
        <v>54</v>
      </c>
      <c r="AF26" s="23"/>
      <c r="AG26" s="56">
        <v>1</v>
      </c>
      <c r="AH26" s="56"/>
      <c r="AI26" s="23"/>
      <c r="AJ26" s="23"/>
      <c r="AK26" s="56"/>
      <c r="AL26" s="56"/>
      <c r="AM26" s="56"/>
      <c r="AN26" s="56"/>
      <c r="AO26" s="26" t="s">
        <v>149</v>
      </c>
      <c r="AP26" s="23" t="s">
        <v>150</v>
      </c>
      <c r="AQ26" s="66"/>
    </row>
    <row r="27" s="6" customFormat="1" ht="158.65" spans="1:43">
      <c r="A27" s="22">
        <v>20</v>
      </c>
      <c r="B27" s="25" t="s">
        <v>222</v>
      </c>
      <c r="C27" s="23" t="s">
        <v>223</v>
      </c>
      <c r="D27" s="23" t="s">
        <v>13</v>
      </c>
      <c r="E27" s="23" t="s">
        <v>92</v>
      </c>
      <c r="F27" s="23" t="s">
        <v>93</v>
      </c>
      <c r="G27" s="23" t="s">
        <v>224</v>
      </c>
      <c r="H27" s="24" t="s">
        <v>225</v>
      </c>
      <c r="I27" s="23" t="s">
        <v>84</v>
      </c>
      <c r="J27" s="23">
        <v>50.95</v>
      </c>
      <c r="K27" s="23" t="s">
        <v>76</v>
      </c>
      <c r="L27" s="23" t="s">
        <v>76</v>
      </c>
      <c r="M27" s="23" t="s">
        <v>219</v>
      </c>
      <c r="N27" s="23" t="s">
        <v>78</v>
      </c>
      <c r="O27" s="23" t="s">
        <v>220</v>
      </c>
      <c r="P27" s="35">
        <v>1441</v>
      </c>
      <c r="Q27" s="38">
        <f t="shared" si="5"/>
        <v>1441</v>
      </c>
      <c r="R27" s="38"/>
      <c r="S27" s="34">
        <f t="shared" si="4"/>
        <v>1441</v>
      </c>
      <c r="T27" s="42">
        <v>1441</v>
      </c>
      <c r="U27" s="42"/>
      <c r="V27" s="42"/>
      <c r="W27" s="42"/>
      <c r="X27" s="42"/>
      <c r="Y27" s="34"/>
      <c r="Z27" s="34"/>
      <c r="AA27" s="34"/>
      <c r="AB27" s="37" t="s">
        <v>226</v>
      </c>
      <c r="AC27" s="37"/>
      <c r="AD27" s="37"/>
      <c r="AE27" s="23" t="s">
        <v>54</v>
      </c>
      <c r="AF27" s="23"/>
      <c r="AG27" s="56">
        <v>1</v>
      </c>
      <c r="AH27" s="56"/>
      <c r="AI27" s="23"/>
      <c r="AJ27" s="23"/>
      <c r="AK27" s="56"/>
      <c r="AL27" s="56"/>
      <c r="AM27" s="56"/>
      <c r="AN27" s="56"/>
      <c r="AO27" s="26" t="s">
        <v>149</v>
      </c>
      <c r="AP27" s="23" t="s">
        <v>150</v>
      </c>
      <c r="AQ27" s="66"/>
    </row>
    <row r="28" s="6" customFormat="1" ht="193.9" spans="1:43">
      <c r="A28" s="22">
        <v>21</v>
      </c>
      <c r="B28" s="25" t="s">
        <v>227</v>
      </c>
      <c r="C28" s="23" t="s">
        <v>228</v>
      </c>
      <c r="D28" s="23" t="s">
        <v>13</v>
      </c>
      <c r="E28" s="23" t="s">
        <v>92</v>
      </c>
      <c r="F28" s="23" t="s">
        <v>229</v>
      </c>
      <c r="G28" s="23" t="s">
        <v>230</v>
      </c>
      <c r="H28" s="24" t="s">
        <v>231</v>
      </c>
      <c r="I28" s="23" t="s">
        <v>96</v>
      </c>
      <c r="J28" s="23">
        <v>99</v>
      </c>
      <c r="K28" s="23" t="s">
        <v>110</v>
      </c>
      <c r="L28" s="23" t="s">
        <v>110</v>
      </c>
      <c r="M28" s="23" t="s">
        <v>219</v>
      </c>
      <c r="N28" s="23" t="s">
        <v>232</v>
      </c>
      <c r="O28" s="23" t="s">
        <v>220</v>
      </c>
      <c r="P28" s="35">
        <v>220</v>
      </c>
      <c r="Q28" s="38">
        <f t="shared" si="5"/>
        <v>220</v>
      </c>
      <c r="R28" s="38"/>
      <c r="S28" s="34">
        <f t="shared" si="4"/>
        <v>220</v>
      </c>
      <c r="T28" s="42">
        <v>220</v>
      </c>
      <c r="U28" s="42"/>
      <c r="V28" s="42"/>
      <c r="W28" s="42"/>
      <c r="X28" s="42"/>
      <c r="Y28" s="34"/>
      <c r="Z28" s="34"/>
      <c r="AA28" s="34"/>
      <c r="AB28" s="37" t="s">
        <v>233</v>
      </c>
      <c r="AC28" s="37"/>
      <c r="AD28" s="37"/>
      <c r="AE28" s="26" t="s">
        <v>53</v>
      </c>
      <c r="AF28" s="23">
        <v>1</v>
      </c>
      <c r="AG28" s="56"/>
      <c r="AH28" s="56"/>
      <c r="AI28" s="23"/>
      <c r="AJ28" s="23"/>
      <c r="AK28" s="56"/>
      <c r="AL28" s="56"/>
      <c r="AM28" s="56"/>
      <c r="AN28" s="23" t="s">
        <v>199</v>
      </c>
      <c r="AO28" s="23" t="s">
        <v>234</v>
      </c>
      <c r="AP28" s="23" t="s">
        <v>235</v>
      </c>
      <c r="AQ28" s="66" t="s">
        <v>236</v>
      </c>
    </row>
    <row r="29" s="6" customFormat="1" ht="158.65" spans="1:43">
      <c r="A29" s="22">
        <v>22</v>
      </c>
      <c r="B29" s="25" t="s">
        <v>237</v>
      </c>
      <c r="C29" s="23" t="s">
        <v>238</v>
      </c>
      <c r="D29" s="23" t="s">
        <v>13</v>
      </c>
      <c r="E29" s="23" t="s">
        <v>92</v>
      </c>
      <c r="F29" s="23" t="s">
        <v>93</v>
      </c>
      <c r="G29" s="23" t="s">
        <v>239</v>
      </c>
      <c r="H29" s="24" t="s">
        <v>240</v>
      </c>
      <c r="I29" s="23" t="s">
        <v>84</v>
      </c>
      <c r="J29" s="23">
        <v>22.3</v>
      </c>
      <c r="K29" s="23" t="s">
        <v>76</v>
      </c>
      <c r="L29" s="23" t="s">
        <v>76</v>
      </c>
      <c r="M29" s="23" t="s">
        <v>219</v>
      </c>
      <c r="N29" s="23" t="s">
        <v>78</v>
      </c>
      <c r="O29" s="23" t="s">
        <v>220</v>
      </c>
      <c r="P29" s="34">
        <v>1400</v>
      </c>
      <c r="Q29" s="42">
        <f t="shared" si="5"/>
        <v>1400</v>
      </c>
      <c r="R29" s="38"/>
      <c r="S29" s="34">
        <f t="shared" si="4"/>
        <v>1400</v>
      </c>
      <c r="T29" s="42">
        <v>1400</v>
      </c>
      <c r="U29" s="42"/>
      <c r="V29" s="42"/>
      <c r="W29" s="42"/>
      <c r="X29" s="42"/>
      <c r="Y29" s="34"/>
      <c r="Z29" s="34"/>
      <c r="AA29" s="34"/>
      <c r="AB29" s="37" t="s">
        <v>241</v>
      </c>
      <c r="AC29" s="37"/>
      <c r="AD29" s="37"/>
      <c r="AE29" s="23" t="s">
        <v>54</v>
      </c>
      <c r="AF29" s="23"/>
      <c r="AG29" s="56">
        <v>1</v>
      </c>
      <c r="AH29" s="56"/>
      <c r="AI29" s="23"/>
      <c r="AJ29" s="23"/>
      <c r="AK29" s="56"/>
      <c r="AL29" s="56"/>
      <c r="AM29" s="56"/>
      <c r="AN29" s="56"/>
      <c r="AO29" s="26" t="s">
        <v>149</v>
      </c>
      <c r="AP29" s="23" t="s">
        <v>150</v>
      </c>
      <c r="AQ29" s="66"/>
    </row>
    <row r="30" s="6" customFormat="1" ht="194" customHeight="1" spans="1:43">
      <c r="A30" s="22">
        <v>23</v>
      </c>
      <c r="B30" s="25" t="s">
        <v>242</v>
      </c>
      <c r="C30" s="23" t="s">
        <v>243</v>
      </c>
      <c r="D30" s="23" t="s">
        <v>13</v>
      </c>
      <c r="E30" s="23" t="s">
        <v>92</v>
      </c>
      <c r="F30" s="23" t="s">
        <v>194</v>
      </c>
      <c r="G30" s="23" t="s">
        <v>244</v>
      </c>
      <c r="H30" s="24" t="s">
        <v>245</v>
      </c>
      <c r="I30" s="23" t="s">
        <v>209</v>
      </c>
      <c r="J30" s="23">
        <v>1300</v>
      </c>
      <c r="K30" s="23" t="s">
        <v>76</v>
      </c>
      <c r="L30" s="23" t="s">
        <v>97</v>
      </c>
      <c r="M30" s="23" t="s">
        <v>219</v>
      </c>
      <c r="N30" s="23" t="s">
        <v>99</v>
      </c>
      <c r="O30" s="23" t="s">
        <v>220</v>
      </c>
      <c r="P30" s="35">
        <v>390</v>
      </c>
      <c r="Q30" s="38">
        <f t="shared" si="5"/>
        <v>390</v>
      </c>
      <c r="R30" s="38"/>
      <c r="S30" s="34">
        <f t="shared" si="4"/>
        <v>390</v>
      </c>
      <c r="T30" s="42">
        <v>390</v>
      </c>
      <c r="U30" s="42"/>
      <c r="V30" s="42"/>
      <c r="W30" s="42"/>
      <c r="X30" s="42"/>
      <c r="Y30" s="34"/>
      <c r="Z30" s="34"/>
      <c r="AA30" s="34"/>
      <c r="AB30" s="37" t="s">
        <v>246</v>
      </c>
      <c r="AC30" s="37"/>
      <c r="AD30" s="37"/>
      <c r="AE30" s="26" t="s">
        <v>53</v>
      </c>
      <c r="AF30" s="23">
        <v>1</v>
      </c>
      <c r="AG30" s="56"/>
      <c r="AH30" s="56"/>
      <c r="AI30" s="23"/>
      <c r="AJ30" s="23"/>
      <c r="AK30" s="56"/>
      <c r="AL30" s="56"/>
      <c r="AM30" s="56"/>
      <c r="AN30" s="56"/>
      <c r="AO30" s="67" t="s">
        <v>213</v>
      </c>
      <c r="AP30" s="23" t="s">
        <v>214</v>
      </c>
      <c r="AQ30" s="66"/>
    </row>
    <row r="31" s="6" customFormat="1" ht="193.9" spans="1:43">
      <c r="A31" s="22">
        <v>24</v>
      </c>
      <c r="B31" s="25"/>
      <c r="C31" s="23" t="s">
        <v>247</v>
      </c>
      <c r="D31" s="23" t="s">
        <v>118</v>
      </c>
      <c r="E31" s="23" t="s">
        <v>92</v>
      </c>
      <c r="F31" s="23" t="s">
        <v>106</v>
      </c>
      <c r="G31" s="23" t="s">
        <v>107</v>
      </c>
      <c r="H31" s="24" t="s">
        <v>248</v>
      </c>
      <c r="I31" s="23" t="s">
        <v>120</v>
      </c>
      <c r="J31" s="23">
        <v>2000</v>
      </c>
      <c r="K31" s="23" t="s">
        <v>121</v>
      </c>
      <c r="L31" s="23" t="s">
        <v>121</v>
      </c>
      <c r="M31" s="23" t="s">
        <v>122</v>
      </c>
      <c r="N31" s="23" t="s">
        <v>122</v>
      </c>
      <c r="O31" s="36" t="s">
        <v>123</v>
      </c>
      <c r="P31" s="35">
        <v>100</v>
      </c>
      <c r="Q31" s="38">
        <f t="shared" si="5"/>
        <v>100</v>
      </c>
      <c r="R31" s="38"/>
      <c r="S31" s="35">
        <v>100</v>
      </c>
      <c r="T31" s="42"/>
      <c r="U31" s="35">
        <v>100</v>
      </c>
      <c r="V31" s="42"/>
      <c r="W31" s="42"/>
      <c r="X31" s="42"/>
      <c r="Y31" s="34"/>
      <c r="Z31" s="34"/>
      <c r="AA31" s="34"/>
      <c r="AB31" s="37" t="s">
        <v>249</v>
      </c>
      <c r="AC31" s="37"/>
      <c r="AD31" s="37"/>
      <c r="AE31" s="26" t="s">
        <v>53</v>
      </c>
      <c r="AF31" s="23">
        <v>1</v>
      </c>
      <c r="AG31" s="56"/>
      <c r="AH31" s="56"/>
      <c r="AI31" s="23"/>
      <c r="AJ31" s="23"/>
      <c r="AK31" s="56"/>
      <c r="AL31" s="56"/>
      <c r="AM31" s="56"/>
      <c r="AN31" s="56"/>
      <c r="AO31" s="56"/>
      <c r="AP31" s="23"/>
      <c r="AQ31" s="66"/>
    </row>
    <row r="32" s="6" customFormat="1" ht="158.65" spans="1:43">
      <c r="A32" s="22">
        <v>25</v>
      </c>
      <c r="B32" s="25" t="s">
        <v>250</v>
      </c>
      <c r="C32" s="23" t="s">
        <v>251</v>
      </c>
      <c r="D32" s="23" t="s">
        <v>13</v>
      </c>
      <c r="E32" s="23" t="s">
        <v>92</v>
      </c>
      <c r="F32" s="23" t="s">
        <v>93</v>
      </c>
      <c r="G32" s="23" t="s">
        <v>252</v>
      </c>
      <c r="H32" s="24" t="s">
        <v>253</v>
      </c>
      <c r="I32" s="23" t="s">
        <v>84</v>
      </c>
      <c r="J32" s="23">
        <v>22.643</v>
      </c>
      <c r="K32" s="23" t="s">
        <v>76</v>
      </c>
      <c r="L32" s="23" t="s">
        <v>76</v>
      </c>
      <c r="M32" s="23" t="s">
        <v>77</v>
      </c>
      <c r="N32" s="23" t="s">
        <v>78</v>
      </c>
      <c r="O32" s="36" t="s">
        <v>79</v>
      </c>
      <c r="P32" s="35">
        <v>1150</v>
      </c>
      <c r="Q32" s="42">
        <f t="shared" si="5"/>
        <v>1150</v>
      </c>
      <c r="R32" s="38"/>
      <c r="S32" s="42">
        <v>1150</v>
      </c>
      <c r="T32" s="42">
        <v>1150</v>
      </c>
      <c r="U32" s="42"/>
      <c r="V32" s="42"/>
      <c r="W32" s="42"/>
      <c r="X32" s="42"/>
      <c r="Y32" s="34"/>
      <c r="Z32" s="34"/>
      <c r="AA32" s="34"/>
      <c r="AB32" s="37" t="s">
        <v>254</v>
      </c>
      <c r="AC32" s="37"/>
      <c r="AD32" s="37"/>
      <c r="AE32" s="23" t="s">
        <v>54</v>
      </c>
      <c r="AF32" s="23"/>
      <c r="AG32" s="56">
        <v>1</v>
      </c>
      <c r="AH32" s="56"/>
      <c r="AI32" s="23"/>
      <c r="AJ32" s="23"/>
      <c r="AK32" s="56"/>
      <c r="AL32" s="56"/>
      <c r="AM32" s="56"/>
      <c r="AN32" s="56"/>
      <c r="AO32" s="26" t="s">
        <v>149</v>
      </c>
      <c r="AP32" s="23" t="s">
        <v>150</v>
      </c>
      <c r="AQ32" s="66"/>
    </row>
    <row r="33" s="6" customFormat="1" ht="141" customHeight="1" spans="1:43">
      <c r="A33" s="22">
        <v>26</v>
      </c>
      <c r="B33" s="25" t="s">
        <v>255</v>
      </c>
      <c r="C33" s="23" t="s">
        <v>256</v>
      </c>
      <c r="D33" s="23" t="s">
        <v>13</v>
      </c>
      <c r="E33" s="23" t="s">
        <v>92</v>
      </c>
      <c r="F33" s="23" t="s">
        <v>257</v>
      </c>
      <c r="G33" s="23" t="s">
        <v>258</v>
      </c>
      <c r="H33" s="24" t="s">
        <v>259</v>
      </c>
      <c r="I33" s="23" t="s">
        <v>84</v>
      </c>
      <c r="J33" s="23">
        <v>8.62</v>
      </c>
      <c r="K33" s="23" t="s">
        <v>76</v>
      </c>
      <c r="L33" s="23" t="s">
        <v>76</v>
      </c>
      <c r="M33" s="23" t="s">
        <v>77</v>
      </c>
      <c r="N33" s="23" t="s">
        <v>78</v>
      </c>
      <c r="O33" s="36" t="s">
        <v>79</v>
      </c>
      <c r="P33" s="35">
        <v>760</v>
      </c>
      <c r="Q33" s="38">
        <f t="shared" si="5"/>
        <v>760</v>
      </c>
      <c r="R33" s="38"/>
      <c r="S33" s="34">
        <f t="shared" ref="S33:S38" si="6">T33+U33+V33+W33</f>
        <v>760</v>
      </c>
      <c r="T33" s="42">
        <v>760</v>
      </c>
      <c r="U33" s="42"/>
      <c r="V33" s="42"/>
      <c r="W33" s="42"/>
      <c r="X33" s="42"/>
      <c r="Y33" s="34"/>
      <c r="Z33" s="34"/>
      <c r="AA33" s="34"/>
      <c r="AB33" s="37" t="s">
        <v>260</v>
      </c>
      <c r="AC33" s="37"/>
      <c r="AD33" s="37"/>
      <c r="AE33" s="23" t="s">
        <v>54</v>
      </c>
      <c r="AF33" s="23"/>
      <c r="AG33" s="56">
        <v>1</v>
      </c>
      <c r="AH33" s="56"/>
      <c r="AI33" s="23"/>
      <c r="AJ33" s="23"/>
      <c r="AK33" s="56"/>
      <c r="AL33" s="56"/>
      <c r="AM33" s="56"/>
      <c r="AN33" s="56"/>
      <c r="AO33" s="26" t="s">
        <v>261</v>
      </c>
      <c r="AP33" s="23" t="s">
        <v>150</v>
      </c>
      <c r="AQ33" s="66" t="s">
        <v>262</v>
      </c>
    </row>
    <row r="34" s="6" customFormat="1" ht="181" customHeight="1" spans="1:43">
      <c r="A34" s="22">
        <v>27</v>
      </c>
      <c r="B34" s="25" t="s">
        <v>263</v>
      </c>
      <c r="C34" s="23" t="s">
        <v>264</v>
      </c>
      <c r="D34" s="23" t="s">
        <v>13</v>
      </c>
      <c r="E34" s="23" t="s">
        <v>92</v>
      </c>
      <c r="F34" s="23" t="s">
        <v>257</v>
      </c>
      <c r="G34" s="23" t="s">
        <v>265</v>
      </c>
      <c r="H34" s="24" t="s">
        <v>266</v>
      </c>
      <c r="I34" s="23" t="s">
        <v>84</v>
      </c>
      <c r="J34" s="23">
        <v>21.634</v>
      </c>
      <c r="K34" s="23" t="s">
        <v>121</v>
      </c>
      <c r="L34" s="23" t="s">
        <v>121</v>
      </c>
      <c r="M34" s="23" t="s">
        <v>77</v>
      </c>
      <c r="N34" s="23" t="s">
        <v>78</v>
      </c>
      <c r="O34" s="36" t="s">
        <v>79</v>
      </c>
      <c r="P34" s="35">
        <v>1320</v>
      </c>
      <c r="Q34" s="38">
        <f t="shared" si="5"/>
        <v>1320</v>
      </c>
      <c r="R34" s="38"/>
      <c r="S34" s="34">
        <f t="shared" si="6"/>
        <v>1320</v>
      </c>
      <c r="T34" s="42"/>
      <c r="U34" s="42">
        <v>1320</v>
      </c>
      <c r="V34" s="42"/>
      <c r="W34" s="42"/>
      <c r="X34" s="42"/>
      <c r="Y34" s="34"/>
      <c r="Z34" s="34"/>
      <c r="AA34" s="34"/>
      <c r="AB34" s="37" t="s">
        <v>267</v>
      </c>
      <c r="AC34" s="37"/>
      <c r="AD34" s="37"/>
      <c r="AE34" s="26" t="s">
        <v>54</v>
      </c>
      <c r="AF34" s="23"/>
      <c r="AG34" s="56">
        <v>1</v>
      </c>
      <c r="AH34" s="56"/>
      <c r="AI34" s="23"/>
      <c r="AJ34" s="23"/>
      <c r="AK34" s="56"/>
      <c r="AL34" s="56"/>
      <c r="AM34" s="56"/>
      <c r="AN34" s="56"/>
      <c r="AO34" s="26" t="s">
        <v>261</v>
      </c>
      <c r="AP34" s="23" t="s">
        <v>150</v>
      </c>
      <c r="AQ34" s="66" t="s">
        <v>268</v>
      </c>
    </row>
    <row r="35" s="6" customFormat="1" ht="158.65" spans="1:43">
      <c r="A35" s="22">
        <v>28</v>
      </c>
      <c r="B35" s="25" t="s">
        <v>269</v>
      </c>
      <c r="C35" s="23" t="s">
        <v>270</v>
      </c>
      <c r="D35" s="23" t="s">
        <v>13</v>
      </c>
      <c r="E35" s="23" t="s">
        <v>92</v>
      </c>
      <c r="F35" s="23" t="s">
        <v>93</v>
      </c>
      <c r="G35" s="23" t="s">
        <v>271</v>
      </c>
      <c r="H35" s="24" t="s">
        <v>272</v>
      </c>
      <c r="I35" s="23" t="s">
        <v>84</v>
      </c>
      <c r="J35" s="23">
        <v>6.055</v>
      </c>
      <c r="K35" s="23" t="s">
        <v>76</v>
      </c>
      <c r="L35" s="23" t="s">
        <v>76</v>
      </c>
      <c r="M35" s="23" t="s">
        <v>77</v>
      </c>
      <c r="N35" s="23" t="s">
        <v>78</v>
      </c>
      <c r="O35" s="36" t="s">
        <v>79</v>
      </c>
      <c r="P35" s="35">
        <v>431</v>
      </c>
      <c r="Q35" s="38">
        <f t="shared" si="5"/>
        <v>431</v>
      </c>
      <c r="R35" s="38"/>
      <c r="S35" s="34">
        <f t="shared" si="6"/>
        <v>431</v>
      </c>
      <c r="T35" s="42">
        <v>431</v>
      </c>
      <c r="U35" s="42"/>
      <c r="V35" s="42"/>
      <c r="W35" s="42"/>
      <c r="X35" s="42"/>
      <c r="Y35" s="34"/>
      <c r="Z35" s="34"/>
      <c r="AA35" s="34"/>
      <c r="AB35" s="37" t="s">
        <v>273</v>
      </c>
      <c r="AC35" s="37"/>
      <c r="AD35" s="37"/>
      <c r="AE35" s="23" t="s">
        <v>54</v>
      </c>
      <c r="AF35" s="23"/>
      <c r="AG35" s="56">
        <v>1</v>
      </c>
      <c r="AH35" s="56"/>
      <c r="AI35" s="23"/>
      <c r="AJ35" s="23"/>
      <c r="AK35" s="56"/>
      <c r="AL35" s="56"/>
      <c r="AM35" s="56"/>
      <c r="AN35" s="56"/>
      <c r="AO35" s="26" t="s">
        <v>149</v>
      </c>
      <c r="AP35" s="23" t="s">
        <v>150</v>
      </c>
      <c r="AQ35" s="66"/>
    </row>
    <row r="36" s="6" customFormat="1" ht="181" customHeight="1" spans="1:43">
      <c r="A36" s="22">
        <v>29</v>
      </c>
      <c r="B36" s="25" t="s">
        <v>274</v>
      </c>
      <c r="C36" s="23" t="s">
        <v>275</v>
      </c>
      <c r="D36" s="23" t="s">
        <v>91</v>
      </c>
      <c r="E36" s="23" t="s">
        <v>92</v>
      </c>
      <c r="F36" s="23" t="s">
        <v>194</v>
      </c>
      <c r="G36" s="23" t="s">
        <v>276</v>
      </c>
      <c r="H36" s="24" t="s">
        <v>277</v>
      </c>
      <c r="I36" s="23" t="s">
        <v>96</v>
      </c>
      <c r="J36" s="23">
        <v>111</v>
      </c>
      <c r="K36" s="23" t="s">
        <v>121</v>
      </c>
      <c r="L36" s="23" t="s">
        <v>121</v>
      </c>
      <c r="M36" s="23" t="s">
        <v>278</v>
      </c>
      <c r="N36" s="23" t="s">
        <v>279</v>
      </c>
      <c r="O36" s="36" t="s">
        <v>280</v>
      </c>
      <c r="P36" s="35">
        <v>222</v>
      </c>
      <c r="Q36" s="38">
        <f t="shared" si="5"/>
        <v>222</v>
      </c>
      <c r="R36" s="38"/>
      <c r="S36" s="34">
        <f t="shared" si="6"/>
        <v>222</v>
      </c>
      <c r="T36" s="42"/>
      <c r="U36" s="42">
        <v>222</v>
      </c>
      <c r="V36" s="42"/>
      <c r="W36" s="42"/>
      <c r="X36" s="42"/>
      <c r="Y36" s="34"/>
      <c r="Z36" s="34"/>
      <c r="AA36" s="34"/>
      <c r="AB36" s="50" t="s">
        <v>281</v>
      </c>
      <c r="AC36" s="51"/>
      <c r="AD36" s="51"/>
      <c r="AE36" s="26" t="s">
        <v>53</v>
      </c>
      <c r="AF36" s="23">
        <v>1</v>
      </c>
      <c r="AG36" s="56"/>
      <c r="AH36" s="56"/>
      <c r="AI36" s="23"/>
      <c r="AJ36" s="23"/>
      <c r="AK36" s="56"/>
      <c r="AL36" s="56"/>
      <c r="AM36" s="56"/>
      <c r="AN36" s="56"/>
      <c r="AO36" s="56"/>
      <c r="AP36" s="23" t="s">
        <v>103</v>
      </c>
      <c r="AQ36" s="66"/>
    </row>
    <row r="37" s="6" customFormat="1" ht="199" customHeight="1" spans="1:43">
      <c r="A37" s="22">
        <v>30</v>
      </c>
      <c r="B37" s="25" t="s">
        <v>282</v>
      </c>
      <c r="C37" s="23" t="s">
        <v>283</v>
      </c>
      <c r="D37" s="23" t="s">
        <v>13</v>
      </c>
      <c r="E37" s="23" t="s">
        <v>92</v>
      </c>
      <c r="F37" s="23" t="s">
        <v>257</v>
      </c>
      <c r="G37" s="23" t="s">
        <v>284</v>
      </c>
      <c r="H37" s="24" t="s">
        <v>285</v>
      </c>
      <c r="I37" s="23" t="s">
        <v>84</v>
      </c>
      <c r="J37" s="23">
        <v>27.9829</v>
      </c>
      <c r="K37" s="23" t="s">
        <v>121</v>
      </c>
      <c r="L37" s="23" t="s">
        <v>121</v>
      </c>
      <c r="M37" s="23" t="s">
        <v>278</v>
      </c>
      <c r="N37" s="23" t="s">
        <v>78</v>
      </c>
      <c r="O37" s="36" t="s">
        <v>280</v>
      </c>
      <c r="P37" s="35">
        <v>1500</v>
      </c>
      <c r="Q37" s="38">
        <f t="shared" si="5"/>
        <v>1500</v>
      </c>
      <c r="R37" s="38"/>
      <c r="S37" s="34">
        <f t="shared" si="6"/>
        <v>1500</v>
      </c>
      <c r="T37" s="42"/>
      <c r="U37" s="42">
        <v>1500</v>
      </c>
      <c r="V37" s="42"/>
      <c r="W37" s="42"/>
      <c r="X37" s="42"/>
      <c r="Y37" s="34"/>
      <c r="Z37" s="34"/>
      <c r="AA37" s="34"/>
      <c r="AB37" s="37" t="s">
        <v>286</v>
      </c>
      <c r="AC37" s="37"/>
      <c r="AD37" s="37"/>
      <c r="AE37" s="26" t="s">
        <v>53</v>
      </c>
      <c r="AF37" s="23">
        <v>1</v>
      </c>
      <c r="AG37" s="56"/>
      <c r="AH37" s="56"/>
      <c r="AI37" s="23"/>
      <c r="AJ37" s="23"/>
      <c r="AK37" s="56"/>
      <c r="AL37" s="56"/>
      <c r="AM37" s="56"/>
      <c r="AN37" s="56"/>
      <c r="AO37" s="26" t="s">
        <v>261</v>
      </c>
      <c r="AP37" s="23" t="s">
        <v>150</v>
      </c>
      <c r="AQ37" s="66" t="s">
        <v>268</v>
      </c>
    </row>
    <row r="38" s="6" customFormat="1" ht="176.25" spans="1:43">
      <c r="A38" s="22">
        <v>31</v>
      </c>
      <c r="B38" s="25" t="s">
        <v>287</v>
      </c>
      <c r="C38" s="23" t="s">
        <v>288</v>
      </c>
      <c r="D38" s="23" t="s">
        <v>118</v>
      </c>
      <c r="E38" s="23" t="s">
        <v>92</v>
      </c>
      <c r="F38" s="23" t="s">
        <v>106</v>
      </c>
      <c r="G38" s="23" t="s">
        <v>107</v>
      </c>
      <c r="H38" s="24" t="s">
        <v>289</v>
      </c>
      <c r="I38" s="23" t="s">
        <v>120</v>
      </c>
      <c r="J38" s="23">
        <v>950</v>
      </c>
      <c r="K38" s="23" t="s">
        <v>121</v>
      </c>
      <c r="L38" s="23" t="s">
        <v>121</v>
      </c>
      <c r="M38" s="23" t="s">
        <v>155</v>
      </c>
      <c r="N38" s="23" t="s">
        <v>155</v>
      </c>
      <c r="O38" s="23" t="s">
        <v>156</v>
      </c>
      <c r="P38" s="35">
        <v>1140</v>
      </c>
      <c r="Q38" s="38">
        <f t="shared" si="5"/>
        <v>1140</v>
      </c>
      <c r="R38" s="38"/>
      <c r="S38" s="34">
        <f t="shared" si="6"/>
        <v>1140</v>
      </c>
      <c r="T38" s="42"/>
      <c r="U38" s="42">
        <v>1140</v>
      </c>
      <c r="V38" s="42"/>
      <c r="W38" s="42"/>
      <c r="X38" s="42"/>
      <c r="Y38" s="34"/>
      <c r="Z38" s="34"/>
      <c r="AA38" s="34"/>
      <c r="AB38" s="37" t="s">
        <v>290</v>
      </c>
      <c r="AC38" s="37"/>
      <c r="AD38" s="37"/>
      <c r="AE38" s="23" t="s">
        <v>54</v>
      </c>
      <c r="AF38" s="23"/>
      <c r="AG38" s="56">
        <v>1</v>
      </c>
      <c r="AH38" s="56"/>
      <c r="AI38" s="23"/>
      <c r="AJ38" s="23"/>
      <c r="AK38" s="56"/>
      <c r="AL38" s="56"/>
      <c r="AM38" s="56"/>
      <c r="AN38" s="56"/>
      <c r="AO38" s="56"/>
      <c r="AP38" s="23" t="s">
        <v>103</v>
      </c>
      <c r="AQ38" s="66"/>
    </row>
    <row r="39" s="7" customFormat="1" ht="156" customHeight="1" spans="1:43">
      <c r="A39" s="22">
        <v>32</v>
      </c>
      <c r="B39" s="25" t="s">
        <v>291</v>
      </c>
      <c r="C39" s="23" t="s">
        <v>292</v>
      </c>
      <c r="D39" s="23" t="s">
        <v>91</v>
      </c>
      <c r="E39" s="23" t="s">
        <v>92</v>
      </c>
      <c r="F39" s="26" t="s">
        <v>93</v>
      </c>
      <c r="G39" s="23" t="s">
        <v>293</v>
      </c>
      <c r="H39" s="24" t="s">
        <v>294</v>
      </c>
      <c r="I39" s="23" t="s">
        <v>295</v>
      </c>
      <c r="J39" s="23">
        <v>9481.32</v>
      </c>
      <c r="K39" s="23" t="s">
        <v>76</v>
      </c>
      <c r="L39" s="23" t="s">
        <v>76</v>
      </c>
      <c r="M39" s="23" t="s">
        <v>296</v>
      </c>
      <c r="N39" s="23" t="s">
        <v>296</v>
      </c>
      <c r="O39" s="23" t="s">
        <v>297</v>
      </c>
      <c r="P39" s="38">
        <v>3500</v>
      </c>
      <c r="Q39" s="38">
        <v>3500</v>
      </c>
      <c r="R39" s="38"/>
      <c r="S39" s="34">
        <v>3500</v>
      </c>
      <c r="T39" s="42">
        <v>3500</v>
      </c>
      <c r="U39" s="42"/>
      <c r="V39" s="42"/>
      <c r="W39" s="42"/>
      <c r="X39" s="42"/>
      <c r="Y39" s="42"/>
      <c r="Z39" s="42"/>
      <c r="AA39" s="52"/>
      <c r="AB39" s="37" t="s">
        <v>298</v>
      </c>
      <c r="AC39" s="37"/>
      <c r="AD39" s="37"/>
      <c r="AE39" s="26" t="s">
        <v>54</v>
      </c>
      <c r="AF39" s="23"/>
      <c r="AG39" s="56">
        <v>1</v>
      </c>
      <c r="AH39" s="56"/>
      <c r="AI39" s="23"/>
      <c r="AJ39" s="23"/>
      <c r="AK39" s="56"/>
      <c r="AL39" s="56"/>
      <c r="AM39" s="56"/>
      <c r="AN39" s="56"/>
      <c r="AO39" s="56"/>
      <c r="AP39" s="23" t="s">
        <v>299</v>
      </c>
      <c r="AQ39" s="68"/>
    </row>
    <row r="40" s="6" customFormat="1" ht="158.65" spans="1:43">
      <c r="A40" s="22">
        <v>33</v>
      </c>
      <c r="B40" s="25" t="s">
        <v>300</v>
      </c>
      <c r="C40" s="23" t="s">
        <v>301</v>
      </c>
      <c r="D40" s="23" t="s">
        <v>13</v>
      </c>
      <c r="E40" s="23" t="s">
        <v>92</v>
      </c>
      <c r="F40" s="23" t="s">
        <v>93</v>
      </c>
      <c r="G40" s="23" t="s">
        <v>302</v>
      </c>
      <c r="H40" s="24" t="s">
        <v>303</v>
      </c>
      <c r="I40" s="23" t="s">
        <v>84</v>
      </c>
      <c r="J40" s="23">
        <v>19.2</v>
      </c>
      <c r="K40" s="23" t="s">
        <v>76</v>
      </c>
      <c r="L40" s="23" t="s">
        <v>76</v>
      </c>
      <c r="M40" s="23" t="s">
        <v>155</v>
      </c>
      <c r="N40" s="23" t="s">
        <v>155</v>
      </c>
      <c r="O40" s="23" t="s">
        <v>156</v>
      </c>
      <c r="P40" s="35">
        <v>1200</v>
      </c>
      <c r="Q40" s="38">
        <f t="shared" ref="Q40:Q50" si="7">R40+S40</f>
        <v>1200</v>
      </c>
      <c r="R40" s="38"/>
      <c r="S40" s="34">
        <f t="shared" ref="S40:S50" si="8">T40+U40+V40+W40</f>
        <v>1200</v>
      </c>
      <c r="T40" s="42">
        <v>1200</v>
      </c>
      <c r="U40" s="42"/>
      <c r="V40" s="42"/>
      <c r="W40" s="42"/>
      <c r="X40" s="42"/>
      <c r="Y40" s="34"/>
      <c r="Z40" s="34"/>
      <c r="AA40" s="34"/>
      <c r="AB40" s="37" t="s">
        <v>304</v>
      </c>
      <c r="AC40" s="37"/>
      <c r="AD40" s="37"/>
      <c r="AE40" s="23" t="s">
        <v>54</v>
      </c>
      <c r="AF40" s="23"/>
      <c r="AG40" s="56">
        <v>1</v>
      </c>
      <c r="AH40" s="56"/>
      <c r="AI40" s="23"/>
      <c r="AJ40" s="23"/>
      <c r="AK40" s="56"/>
      <c r="AL40" s="56"/>
      <c r="AM40" s="56"/>
      <c r="AN40" s="56"/>
      <c r="AO40" s="56"/>
      <c r="AP40" s="23" t="s">
        <v>103</v>
      </c>
      <c r="AQ40" s="66"/>
    </row>
    <row r="41" s="6" customFormat="1" ht="123.4" spans="1:43">
      <c r="A41" s="22">
        <v>34</v>
      </c>
      <c r="B41" s="25" t="s">
        <v>305</v>
      </c>
      <c r="C41" s="23" t="s">
        <v>306</v>
      </c>
      <c r="D41" s="23" t="s">
        <v>91</v>
      </c>
      <c r="E41" s="23" t="s">
        <v>160</v>
      </c>
      <c r="F41" s="23" t="s">
        <v>93</v>
      </c>
      <c r="G41" s="23" t="s">
        <v>307</v>
      </c>
      <c r="H41" s="24" t="s">
        <v>308</v>
      </c>
      <c r="I41" s="23" t="s">
        <v>84</v>
      </c>
      <c r="J41" s="23">
        <v>6.796</v>
      </c>
      <c r="K41" s="23" t="s">
        <v>76</v>
      </c>
      <c r="L41" s="23" t="s">
        <v>76</v>
      </c>
      <c r="M41" s="23" t="s">
        <v>85</v>
      </c>
      <c r="N41" s="23" t="s">
        <v>85</v>
      </c>
      <c r="O41" s="26" t="s">
        <v>86</v>
      </c>
      <c r="P41" s="34">
        <v>569.5</v>
      </c>
      <c r="Q41" s="42">
        <f t="shared" si="7"/>
        <v>569.5</v>
      </c>
      <c r="R41" s="38"/>
      <c r="S41" s="34">
        <f t="shared" si="8"/>
        <v>569.5</v>
      </c>
      <c r="T41" s="42">
        <v>569.5</v>
      </c>
      <c r="U41" s="42"/>
      <c r="V41" s="42"/>
      <c r="W41" s="42"/>
      <c r="X41" s="42"/>
      <c r="Y41" s="34"/>
      <c r="Z41" s="34"/>
      <c r="AA41" s="34"/>
      <c r="AB41" s="37" t="s">
        <v>309</v>
      </c>
      <c r="AC41" s="37"/>
      <c r="AD41" s="37"/>
      <c r="AE41" s="26" t="s">
        <v>53</v>
      </c>
      <c r="AF41" s="23">
        <v>1</v>
      </c>
      <c r="AG41" s="56"/>
      <c r="AH41" s="56"/>
      <c r="AI41" s="23"/>
      <c r="AJ41" s="23"/>
      <c r="AK41" s="56"/>
      <c r="AL41" s="56"/>
      <c r="AM41" s="56"/>
      <c r="AN41" s="56"/>
      <c r="AO41" s="56"/>
      <c r="AP41" s="23" t="s">
        <v>103</v>
      </c>
      <c r="AQ41" s="66"/>
    </row>
    <row r="42" s="6" customFormat="1" ht="195" customHeight="1" spans="1:43">
      <c r="A42" s="22">
        <v>35</v>
      </c>
      <c r="B42" s="25" t="s">
        <v>310</v>
      </c>
      <c r="C42" s="23" t="s">
        <v>311</v>
      </c>
      <c r="D42" s="23" t="s">
        <v>91</v>
      </c>
      <c r="E42" s="23" t="s">
        <v>92</v>
      </c>
      <c r="F42" s="23" t="s">
        <v>106</v>
      </c>
      <c r="G42" s="23" t="s">
        <v>312</v>
      </c>
      <c r="H42" s="24" t="s">
        <v>313</v>
      </c>
      <c r="I42" s="23" t="s">
        <v>75</v>
      </c>
      <c r="J42" s="23">
        <v>1</v>
      </c>
      <c r="K42" s="23" t="s">
        <v>76</v>
      </c>
      <c r="L42" s="23" t="s">
        <v>97</v>
      </c>
      <c r="M42" s="23" t="s">
        <v>314</v>
      </c>
      <c r="N42" s="23" t="s">
        <v>99</v>
      </c>
      <c r="O42" s="23" t="s">
        <v>315</v>
      </c>
      <c r="P42" s="35">
        <v>260</v>
      </c>
      <c r="Q42" s="38">
        <f t="shared" si="7"/>
        <v>260</v>
      </c>
      <c r="R42" s="38"/>
      <c r="S42" s="34">
        <f t="shared" si="8"/>
        <v>260</v>
      </c>
      <c r="T42" s="42">
        <v>260</v>
      </c>
      <c r="U42" s="42"/>
      <c r="V42" s="42"/>
      <c r="W42" s="42"/>
      <c r="X42" s="42"/>
      <c r="Y42" s="34"/>
      <c r="Z42" s="34"/>
      <c r="AA42" s="34"/>
      <c r="AB42" s="37" t="s">
        <v>316</v>
      </c>
      <c r="AC42" s="37"/>
      <c r="AD42" s="37"/>
      <c r="AE42" s="23" t="s">
        <v>53</v>
      </c>
      <c r="AF42" s="23">
        <v>1</v>
      </c>
      <c r="AG42" s="56"/>
      <c r="AH42" s="56"/>
      <c r="AI42" s="23"/>
      <c r="AJ42" s="23"/>
      <c r="AK42" s="56"/>
      <c r="AL42" s="56"/>
      <c r="AM42" s="56"/>
      <c r="AN42" s="23" t="s">
        <v>199</v>
      </c>
      <c r="AO42" s="67" t="s">
        <v>317</v>
      </c>
      <c r="AP42" s="23" t="s">
        <v>318</v>
      </c>
      <c r="AQ42" s="66" t="s">
        <v>236</v>
      </c>
    </row>
    <row r="43" s="6" customFormat="1" ht="211.5" spans="1:43">
      <c r="A43" s="22">
        <v>36</v>
      </c>
      <c r="B43" s="25" t="s">
        <v>319</v>
      </c>
      <c r="C43" s="23" t="s">
        <v>320</v>
      </c>
      <c r="D43" s="23" t="s">
        <v>91</v>
      </c>
      <c r="E43" s="23" t="s">
        <v>92</v>
      </c>
      <c r="F43" s="23" t="s">
        <v>257</v>
      </c>
      <c r="G43" s="23" t="s">
        <v>312</v>
      </c>
      <c r="H43" s="24" t="s">
        <v>321</v>
      </c>
      <c r="I43" s="23" t="s">
        <v>322</v>
      </c>
      <c r="J43" s="23">
        <v>500</v>
      </c>
      <c r="K43" s="23" t="s">
        <v>76</v>
      </c>
      <c r="L43" s="23" t="s">
        <v>76</v>
      </c>
      <c r="M43" s="23" t="s">
        <v>314</v>
      </c>
      <c r="N43" s="23" t="s">
        <v>323</v>
      </c>
      <c r="O43" s="36" t="s">
        <v>324</v>
      </c>
      <c r="P43" s="35">
        <v>160</v>
      </c>
      <c r="Q43" s="38">
        <f t="shared" si="7"/>
        <v>160</v>
      </c>
      <c r="R43" s="38"/>
      <c r="S43" s="34">
        <f t="shared" si="8"/>
        <v>160</v>
      </c>
      <c r="T43" s="42">
        <v>160</v>
      </c>
      <c r="U43" s="42"/>
      <c r="V43" s="42"/>
      <c r="W43" s="42"/>
      <c r="X43" s="42"/>
      <c r="Y43" s="34"/>
      <c r="Z43" s="34"/>
      <c r="AA43" s="34"/>
      <c r="AB43" s="37" t="s">
        <v>325</v>
      </c>
      <c r="AC43" s="37"/>
      <c r="AD43" s="37"/>
      <c r="AE43" s="26" t="s">
        <v>53</v>
      </c>
      <c r="AF43" s="23">
        <v>1</v>
      </c>
      <c r="AG43" s="56"/>
      <c r="AH43" s="56"/>
      <c r="AI43" s="23"/>
      <c r="AJ43" s="23"/>
      <c r="AK43" s="56"/>
      <c r="AL43" s="56"/>
      <c r="AM43" s="56"/>
      <c r="AN43" s="56"/>
      <c r="AO43" s="23" t="s">
        <v>326</v>
      </c>
      <c r="AP43" s="23" t="s">
        <v>327</v>
      </c>
      <c r="AQ43" s="66" t="s">
        <v>175</v>
      </c>
    </row>
    <row r="44" s="6" customFormat="1" ht="193.9" spans="1:43">
      <c r="A44" s="22">
        <v>37</v>
      </c>
      <c r="B44" s="25" t="s">
        <v>328</v>
      </c>
      <c r="C44" s="23" t="s">
        <v>329</v>
      </c>
      <c r="D44" s="23" t="s">
        <v>13</v>
      </c>
      <c r="E44" s="23" t="s">
        <v>92</v>
      </c>
      <c r="F44" s="23" t="s">
        <v>93</v>
      </c>
      <c r="G44" s="23" t="s">
        <v>330</v>
      </c>
      <c r="H44" s="24" t="s">
        <v>331</v>
      </c>
      <c r="I44" s="23" t="s">
        <v>84</v>
      </c>
      <c r="J44" s="23">
        <v>9.619</v>
      </c>
      <c r="K44" s="23" t="s">
        <v>76</v>
      </c>
      <c r="L44" s="23" t="s">
        <v>76</v>
      </c>
      <c r="M44" s="23" t="s">
        <v>314</v>
      </c>
      <c r="N44" s="23" t="s">
        <v>78</v>
      </c>
      <c r="O44" s="36" t="s">
        <v>324</v>
      </c>
      <c r="P44" s="35">
        <v>745</v>
      </c>
      <c r="Q44" s="38">
        <f t="shared" si="7"/>
        <v>745</v>
      </c>
      <c r="R44" s="38"/>
      <c r="S44" s="34">
        <f t="shared" si="8"/>
        <v>745</v>
      </c>
      <c r="T44" s="42">
        <v>745</v>
      </c>
      <c r="U44" s="42"/>
      <c r="V44" s="42"/>
      <c r="W44" s="42"/>
      <c r="X44" s="42"/>
      <c r="Y44" s="34"/>
      <c r="Z44" s="34"/>
      <c r="AA44" s="34"/>
      <c r="AB44" s="37" t="s">
        <v>332</v>
      </c>
      <c r="AC44" s="37"/>
      <c r="AD44" s="37"/>
      <c r="AE44" s="26" t="s">
        <v>54</v>
      </c>
      <c r="AF44" s="23"/>
      <c r="AG44" s="56">
        <v>1</v>
      </c>
      <c r="AH44" s="56"/>
      <c r="AI44" s="23"/>
      <c r="AJ44" s="23"/>
      <c r="AK44" s="56"/>
      <c r="AL44" s="56"/>
      <c r="AM44" s="56"/>
      <c r="AN44" s="56"/>
      <c r="AO44" s="26" t="s">
        <v>149</v>
      </c>
      <c r="AP44" s="23" t="s">
        <v>150</v>
      </c>
      <c r="AQ44" s="66" t="s">
        <v>333</v>
      </c>
    </row>
    <row r="45" s="6" customFormat="1" ht="70.5" spans="1:43">
      <c r="A45" s="22">
        <v>38</v>
      </c>
      <c r="B45" s="25" t="s">
        <v>334</v>
      </c>
      <c r="C45" s="23" t="s">
        <v>335</v>
      </c>
      <c r="D45" s="23" t="s">
        <v>91</v>
      </c>
      <c r="E45" s="23" t="s">
        <v>160</v>
      </c>
      <c r="F45" s="26" t="s">
        <v>336</v>
      </c>
      <c r="G45" s="23" t="s">
        <v>337</v>
      </c>
      <c r="H45" s="24" t="s">
        <v>338</v>
      </c>
      <c r="I45" s="23" t="s">
        <v>84</v>
      </c>
      <c r="J45" s="23">
        <v>2.85</v>
      </c>
      <c r="K45" s="23" t="s">
        <v>76</v>
      </c>
      <c r="L45" s="23" t="s">
        <v>76</v>
      </c>
      <c r="M45" s="23" t="s">
        <v>85</v>
      </c>
      <c r="N45" s="23" t="s">
        <v>85</v>
      </c>
      <c r="O45" s="26" t="s">
        <v>86</v>
      </c>
      <c r="P45" s="34">
        <v>726.75</v>
      </c>
      <c r="Q45" s="42">
        <f t="shared" si="7"/>
        <v>726.75</v>
      </c>
      <c r="R45" s="38"/>
      <c r="S45" s="34">
        <f t="shared" si="8"/>
        <v>726.75</v>
      </c>
      <c r="T45" s="42">
        <v>726.75</v>
      </c>
      <c r="U45" s="42"/>
      <c r="V45" s="42"/>
      <c r="W45" s="42"/>
      <c r="X45" s="42"/>
      <c r="Y45" s="34"/>
      <c r="Z45" s="34"/>
      <c r="AA45" s="34"/>
      <c r="AB45" s="37" t="s">
        <v>339</v>
      </c>
      <c r="AC45" s="37"/>
      <c r="AD45" s="37"/>
      <c r="AE45" s="26" t="s">
        <v>53</v>
      </c>
      <c r="AF45" s="23">
        <v>1</v>
      </c>
      <c r="AG45" s="56"/>
      <c r="AH45" s="56"/>
      <c r="AI45" s="23"/>
      <c r="AJ45" s="23"/>
      <c r="AK45" s="56"/>
      <c r="AL45" s="56"/>
      <c r="AM45" s="56"/>
      <c r="AN45" s="56"/>
      <c r="AO45" s="56"/>
      <c r="AP45" s="23" t="s">
        <v>103</v>
      </c>
      <c r="AQ45" s="66"/>
    </row>
    <row r="46" s="6" customFormat="1" ht="113" customHeight="1" spans="1:43">
      <c r="A46" s="22">
        <v>39</v>
      </c>
      <c r="B46" s="25" t="s">
        <v>340</v>
      </c>
      <c r="C46" s="23" t="s">
        <v>341</v>
      </c>
      <c r="D46" s="23" t="s">
        <v>91</v>
      </c>
      <c r="E46" s="23" t="s">
        <v>160</v>
      </c>
      <c r="F46" s="26" t="s">
        <v>336</v>
      </c>
      <c r="G46" s="23" t="s">
        <v>337</v>
      </c>
      <c r="H46" s="24" t="s">
        <v>342</v>
      </c>
      <c r="I46" s="23" t="s">
        <v>84</v>
      </c>
      <c r="J46" s="23">
        <v>2.93</v>
      </c>
      <c r="K46" s="23" t="s">
        <v>76</v>
      </c>
      <c r="L46" s="23" t="s">
        <v>76</v>
      </c>
      <c r="M46" s="23" t="s">
        <v>85</v>
      </c>
      <c r="N46" s="23" t="s">
        <v>85</v>
      </c>
      <c r="O46" s="26" t="s">
        <v>86</v>
      </c>
      <c r="P46" s="34">
        <v>747.15</v>
      </c>
      <c r="Q46" s="42">
        <f t="shared" si="7"/>
        <v>747.15</v>
      </c>
      <c r="R46" s="38"/>
      <c r="S46" s="34">
        <f t="shared" si="8"/>
        <v>747.15</v>
      </c>
      <c r="T46" s="42">
        <v>747.15</v>
      </c>
      <c r="U46" s="42"/>
      <c r="V46" s="42"/>
      <c r="W46" s="42"/>
      <c r="X46" s="42"/>
      <c r="Y46" s="34"/>
      <c r="Z46" s="34"/>
      <c r="AA46" s="34"/>
      <c r="AB46" s="37" t="s">
        <v>339</v>
      </c>
      <c r="AC46" s="37"/>
      <c r="AD46" s="37"/>
      <c r="AE46" s="26" t="s">
        <v>53</v>
      </c>
      <c r="AF46" s="23">
        <v>1</v>
      </c>
      <c r="AG46" s="56"/>
      <c r="AH46" s="56"/>
      <c r="AI46" s="23"/>
      <c r="AJ46" s="23"/>
      <c r="AK46" s="56"/>
      <c r="AL46" s="56"/>
      <c r="AM46" s="56"/>
      <c r="AN46" s="56"/>
      <c r="AO46" s="56"/>
      <c r="AP46" s="23" t="s">
        <v>103</v>
      </c>
      <c r="AQ46" s="66"/>
    </row>
    <row r="47" s="6" customFormat="1" ht="193.9" spans="1:43">
      <c r="A47" s="22">
        <v>40</v>
      </c>
      <c r="B47" s="25" t="s">
        <v>343</v>
      </c>
      <c r="C47" s="23" t="s">
        <v>344</v>
      </c>
      <c r="D47" s="23" t="s">
        <v>13</v>
      </c>
      <c r="E47" s="23" t="s">
        <v>92</v>
      </c>
      <c r="F47" s="23" t="s">
        <v>93</v>
      </c>
      <c r="G47" s="23" t="s">
        <v>345</v>
      </c>
      <c r="H47" s="24" t="s">
        <v>346</v>
      </c>
      <c r="I47" s="23" t="s">
        <v>84</v>
      </c>
      <c r="J47" s="23">
        <v>13.5</v>
      </c>
      <c r="K47" s="23" t="s">
        <v>76</v>
      </c>
      <c r="L47" s="23" t="s">
        <v>76</v>
      </c>
      <c r="M47" s="23" t="s">
        <v>155</v>
      </c>
      <c r="N47" s="23" t="s">
        <v>155</v>
      </c>
      <c r="O47" s="23" t="s">
        <v>156</v>
      </c>
      <c r="P47" s="35">
        <v>1200</v>
      </c>
      <c r="Q47" s="38">
        <f t="shared" si="7"/>
        <v>1200</v>
      </c>
      <c r="R47" s="38"/>
      <c r="S47" s="34">
        <f t="shared" si="8"/>
        <v>1200</v>
      </c>
      <c r="T47" s="42">
        <v>1200</v>
      </c>
      <c r="U47" s="42"/>
      <c r="V47" s="42"/>
      <c r="W47" s="42"/>
      <c r="X47" s="42"/>
      <c r="Y47" s="34"/>
      <c r="Z47" s="34"/>
      <c r="AA47" s="34"/>
      <c r="AB47" s="37" t="s">
        <v>347</v>
      </c>
      <c r="AC47" s="37"/>
      <c r="AD47" s="53"/>
      <c r="AE47" s="54" t="s">
        <v>54</v>
      </c>
      <c r="AF47" s="54"/>
      <c r="AG47" s="57">
        <v>1</v>
      </c>
      <c r="AH47" s="57"/>
      <c r="AI47" s="54"/>
      <c r="AJ47" s="54"/>
      <c r="AK47" s="57"/>
      <c r="AL47" s="57"/>
      <c r="AM47" s="57"/>
      <c r="AN47" s="57"/>
      <c r="AO47" s="69"/>
      <c r="AP47" s="54" t="s">
        <v>103</v>
      </c>
      <c r="AQ47" s="66"/>
    </row>
    <row r="48" s="6" customFormat="1" ht="232" customHeight="1" spans="1:43">
      <c r="A48" s="22">
        <v>41</v>
      </c>
      <c r="B48" s="25" t="s">
        <v>348</v>
      </c>
      <c r="C48" s="23" t="s">
        <v>349</v>
      </c>
      <c r="D48" s="23" t="s">
        <v>13</v>
      </c>
      <c r="E48" s="23" t="s">
        <v>92</v>
      </c>
      <c r="F48" s="23" t="s">
        <v>257</v>
      </c>
      <c r="G48" s="23" t="s">
        <v>350</v>
      </c>
      <c r="H48" s="24" t="s">
        <v>351</v>
      </c>
      <c r="I48" s="23" t="s">
        <v>84</v>
      </c>
      <c r="J48" s="23">
        <v>43.03</v>
      </c>
      <c r="K48" s="23" t="s">
        <v>76</v>
      </c>
      <c r="L48" s="23" t="s">
        <v>76</v>
      </c>
      <c r="M48" s="23" t="s">
        <v>352</v>
      </c>
      <c r="N48" s="23" t="s">
        <v>78</v>
      </c>
      <c r="O48" s="23" t="s">
        <v>353</v>
      </c>
      <c r="P48" s="35">
        <v>2450</v>
      </c>
      <c r="Q48" s="38">
        <f t="shared" si="7"/>
        <v>2450</v>
      </c>
      <c r="R48" s="38"/>
      <c r="S48" s="34">
        <f t="shared" si="8"/>
        <v>2450</v>
      </c>
      <c r="T48" s="42">
        <v>2450</v>
      </c>
      <c r="U48" s="42"/>
      <c r="V48" s="42"/>
      <c r="W48" s="42"/>
      <c r="X48" s="42"/>
      <c r="Y48" s="34"/>
      <c r="Z48" s="34"/>
      <c r="AA48" s="34"/>
      <c r="AB48" s="37" t="s">
        <v>354</v>
      </c>
      <c r="AC48" s="37"/>
      <c r="AD48" s="37"/>
      <c r="AE48" s="26" t="s">
        <v>53</v>
      </c>
      <c r="AF48" s="23">
        <v>1</v>
      </c>
      <c r="AG48" s="56"/>
      <c r="AH48" s="56"/>
      <c r="AI48" s="23"/>
      <c r="AJ48" s="23"/>
      <c r="AK48" s="56"/>
      <c r="AL48" s="56"/>
      <c r="AM48" s="56"/>
      <c r="AN48" s="56"/>
      <c r="AO48" s="26" t="s">
        <v>149</v>
      </c>
      <c r="AP48" s="23" t="s">
        <v>150</v>
      </c>
      <c r="AQ48" s="66" t="s">
        <v>355</v>
      </c>
    </row>
    <row r="49" s="6" customFormat="1" ht="122" customHeight="1" spans="1:43">
      <c r="A49" s="22">
        <v>42</v>
      </c>
      <c r="B49" s="25" t="s">
        <v>356</v>
      </c>
      <c r="C49" s="23" t="s">
        <v>357</v>
      </c>
      <c r="D49" s="23" t="s">
        <v>91</v>
      </c>
      <c r="E49" s="23" t="s">
        <v>160</v>
      </c>
      <c r="F49" s="23" t="s">
        <v>93</v>
      </c>
      <c r="G49" s="23" t="s">
        <v>358</v>
      </c>
      <c r="H49" s="24" t="s">
        <v>359</v>
      </c>
      <c r="I49" s="23" t="s">
        <v>84</v>
      </c>
      <c r="J49" s="23">
        <v>6.455</v>
      </c>
      <c r="K49" s="23" t="s">
        <v>76</v>
      </c>
      <c r="L49" s="23" t="s">
        <v>76</v>
      </c>
      <c r="M49" s="23" t="s">
        <v>85</v>
      </c>
      <c r="N49" s="23" t="s">
        <v>85</v>
      </c>
      <c r="O49" s="26" t="s">
        <v>86</v>
      </c>
      <c r="P49" s="34">
        <v>577.72</v>
      </c>
      <c r="Q49" s="42">
        <f t="shared" si="7"/>
        <v>577.72</v>
      </c>
      <c r="R49" s="38"/>
      <c r="S49" s="34">
        <f t="shared" si="8"/>
        <v>577.72</v>
      </c>
      <c r="T49" s="42">
        <v>577.72</v>
      </c>
      <c r="U49" s="42"/>
      <c r="V49" s="42"/>
      <c r="W49" s="42"/>
      <c r="X49" s="42"/>
      <c r="Y49" s="34"/>
      <c r="Z49" s="34"/>
      <c r="AA49" s="34"/>
      <c r="AB49" s="37" t="s">
        <v>360</v>
      </c>
      <c r="AC49" s="37"/>
      <c r="AD49" s="37"/>
      <c r="AE49" s="26" t="s">
        <v>53</v>
      </c>
      <c r="AF49" s="23">
        <v>1</v>
      </c>
      <c r="AG49" s="56"/>
      <c r="AH49" s="56"/>
      <c r="AI49" s="23"/>
      <c r="AJ49" s="23"/>
      <c r="AK49" s="56"/>
      <c r="AL49" s="56"/>
      <c r="AM49" s="56"/>
      <c r="AN49" s="56"/>
      <c r="AO49" s="56"/>
      <c r="AP49" s="23" t="s">
        <v>103</v>
      </c>
      <c r="AQ49" s="66"/>
    </row>
    <row r="50" s="6" customFormat="1" ht="163" customHeight="1" spans="1:43">
      <c r="A50" s="22">
        <v>43</v>
      </c>
      <c r="B50" s="25" t="s">
        <v>361</v>
      </c>
      <c r="C50" s="23" t="s">
        <v>362</v>
      </c>
      <c r="D50" s="23" t="s">
        <v>91</v>
      </c>
      <c r="E50" s="23" t="s">
        <v>92</v>
      </c>
      <c r="F50" s="23" t="s">
        <v>93</v>
      </c>
      <c r="G50" s="23" t="s">
        <v>21</v>
      </c>
      <c r="H50" s="24" t="s">
        <v>363</v>
      </c>
      <c r="I50" s="23" t="s">
        <v>364</v>
      </c>
      <c r="J50" s="23">
        <v>1</v>
      </c>
      <c r="K50" s="23" t="s">
        <v>76</v>
      </c>
      <c r="L50" s="23" t="s">
        <v>76</v>
      </c>
      <c r="M50" s="23" t="s">
        <v>279</v>
      </c>
      <c r="N50" s="23" t="s">
        <v>279</v>
      </c>
      <c r="O50" s="36" t="s">
        <v>365</v>
      </c>
      <c r="P50" s="35">
        <v>5000</v>
      </c>
      <c r="Q50" s="38">
        <f t="shared" si="7"/>
        <v>5000</v>
      </c>
      <c r="R50" s="38"/>
      <c r="S50" s="34">
        <f t="shared" si="8"/>
        <v>5000</v>
      </c>
      <c r="T50" s="42">
        <v>5000</v>
      </c>
      <c r="U50" s="42"/>
      <c r="V50" s="42"/>
      <c r="W50" s="42"/>
      <c r="X50" s="42"/>
      <c r="Y50" s="34"/>
      <c r="Z50" s="34"/>
      <c r="AA50" s="34"/>
      <c r="AB50" s="37" t="s">
        <v>366</v>
      </c>
      <c r="AC50" s="37"/>
      <c r="AD50" s="37"/>
      <c r="AE50" s="26" t="s">
        <v>53</v>
      </c>
      <c r="AF50" s="23">
        <v>1</v>
      </c>
      <c r="AG50" s="56"/>
      <c r="AH50" s="56"/>
      <c r="AI50" s="23"/>
      <c r="AJ50" s="23"/>
      <c r="AK50" s="56"/>
      <c r="AL50" s="56"/>
      <c r="AM50" s="56"/>
      <c r="AN50" s="56"/>
      <c r="AO50" s="56"/>
      <c r="AP50" s="23" t="s">
        <v>367</v>
      </c>
      <c r="AQ50" s="66"/>
    </row>
    <row r="51" s="8" customFormat="1" ht="229" customHeight="1" spans="1:43">
      <c r="A51" s="22">
        <v>44</v>
      </c>
      <c r="B51" s="9"/>
      <c r="C51" s="27" t="s">
        <v>368</v>
      </c>
      <c r="D51" s="23" t="s">
        <v>91</v>
      </c>
      <c r="E51" s="23" t="s">
        <v>92</v>
      </c>
      <c r="F51" s="23" t="s">
        <v>93</v>
      </c>
      <c r="G51" s="23" t="s">
        <v>369</v>
      </c>
      <c r="H51" s="28" t="s">
        <v>370</v>
      </c>
      <c r="I51" s="23" t="s">
        <v>371</v>
      </c>
      <c r="J51" s="23">
        <v>8640</v>
      </c>
      <c r="K51" s="23" t="s">
        <v>76</v>
      </c>
      <c r="L51" s="23" t="s">
        <v>110</v>
      </c>
      <c r="M51" s="23" t="s">
        <v>279</v>
      </c>
      <c r="N51" s="23" t="s">
        <v>279</v>
      </c>
      <c r="O51" s="36" t="s">
        <v>365</v>
      </c>
      <c r="P51" s="37">
        <f>SUM(S51)</f>
        <v>1383</v>
      </c>
      <c r="Q51" s="38"/>
      <c r="R51" s="43"/>
      <c r="S51" s="42">
        <f>SUM(T51:X51)</f>
        <v>1383</v>
      </c>
      <c r="T51" s="42">
        <v>1383</v>
      </c>
      <c r="U51" s="42"/>
      <c r="V51" s="42"/>
      <c r="W51" s="42"/>
      <c r="X51" s="43"/>
      <c r="Y51" s="34"/>
      <c r="Z51" s="42"/>
      <c r="AA51" s="43"/>
      <c r="AB51" s="37" t="s">
        <v>372</v>
      </c>
      <c r="AC51" s="55"/>
      <c r="AD51" s="55"/>
      <c r="AE51" s="26" t="s">
        <v>53</v>
      </c>
      <c r="AF51" s="23">
        <v>1</v>
      </c>
      <c r="AG51" s="55"/>
      <c r="AH51" s="55"/>
      <c r="AI51" s="55"/>
      <c r="AJ51" s="55"/>
      <c r="AK51" s="55"/>
      <c r="AL51" s="55"/>
      <c r="AM51" s="55"/>
      <c r="AN51" s="23" t="s">
        <v>199</v>
      </c>
      <c r="AO51" s="70"/>
      <c r="AP51" s="71"/>
      <c r="AQ51" s="14"/>
    </row>
    <row r="52" s="8" customFormat="1" ht="229" customHeight="1" spans="1:43">
      <c r="A52" s="22">
        <v>45</v>
      </c>
      <c r="B52" s="9"/>
      <c r="C52" s="23" t="s">
        <v>373</v>
      </c>
      <c r="D52" s="23" t="s">
        <v>91</v>
      </c>
      <c r="E52" s="23" t="s">
        <v>160</v>
      </c>
      <c r="F52" s="23" t="s">
        <v>93</v>
      </c>
      <c r="G52" s="23" t="s">
        <v>374</v>
      </c>
      <c r="H52" s="24" t="s">
        <v>375</v>
      </c>
      <c r="I52" s="23" t="s">
        <v>371</v>
      </c>
      <c r="J52" s="23">
        <v>16150</v>
      </c>
      <c r="K52" s="23" t="s">
        <v>76</v>
      </c>
      <c r="L52" s="23" t="s">
        <v>76</v>
      </c>
      <c r="M52" s="23" t="s">
        <v>279</v>
      </c>
      <c r="N52" s="23" t="s">
        <v>279</v>
      </c>
      <c r="O52" s="36" t="s">
        <v>365</v>
      </c>
      <c r="P52" s="37">
        <f>SUM(S52)</f>
        <v>2584</v>
      </c>
      <c r="Q52" s="38"/>
      <c r="R52" s="43"/>
      <c r="S52" s="42">
        <f>SUM(T52:X52)</f>
        <v>2584</v>
      </c>
      <c r="T52" s="42">
        <v>2584</v>
      </c>
      <c r="U52" s="42"/>
      <c r="V52" s="42"/>
      <c r="W52" s="42"/>
      <c r="X52" s="43"/>
      <c r="Y52" s="34"/>
      <c r="Z52" s="42"/>
      <c r="AA52" s="43"/>
      <c r="AB52" s="37" t="s">
        <v>376</v>
      </c>
      <c r="AC52" s="55"/>
      <c r="AD52" s="23"/>
      <c r="AE52" s="26" t="s">
        <v>53</v>
      </c>
      <c r="AF52" s="23">
        <v>1</v>
      </c>
      <c r="AG52" s="55"/>
      <c r="AH52" s="55"/>
      <c r="AI52" s="55"/>
      <c r="AJ52" s="55"/>
      <c r="AK52" s="55"/>
      <c r="AL52" s="55"/>
      <c r="AM52" s="55"/>
      <c r="AN52" s="23" t="s">
        <v>199</v>
      </c>
      <c r="AO52" s="70"/>
      <c r="AP52" s="71"/>
      <c r="AQ52" s="14"/>
    </row>
    <row r="53" s="8" customFormat="1" ht="232" customHeight="1" spans="1:43">
      <c r="A53" s="22">
        <v>46</v>
      </c>
      <c r="B53" s="9"/>
      <c r="C53" s="23" t="s">
        <v>377</v>
      </c>
      <c r="D53" s="23" t="s">
        <v>91</v>
      </c>
      <c r="E53" s="23" t="s">
        <v>92</v>
      </c>
      <c r="F53" s="23" t="s">
        <v>93</v>
      </c>
      <c r="G53" s="23" t="s">
        <v>378</v>
      </c>
      <c r="H53" s="24" t="s">
        <v>379</v>
      </c>
      <c r="I53" s="23" t="s">
        <v>371</v>
      </c>
      <c r="J53" s="23">
        <v>14860</v>
      </c>
      <c r="K53" s="23" t="s">
        <v>76</v>
      </c>
      <c r="L53" s="23" t="s">
        <v>76</v>
      </c>
      <c r="M53" s="23" t="s">
        <v>279</v>
      </c>
      <c r="N53" s="23" t="s">
        <v>279</v>
      </c>
      <c r="O53" s="36" t="s">
        <v>365</v>
      </c>
      <c r="P53" s="37">
        <f>SUM(S53)</f>
        <v>2377</v>
      </c>
      <c r="Q53" s="38"/>
      <c r="R53" s="43"/>
      <c r="S53" s="42">
        <f>SUM(T53:X53)</f>
        <v>2377</v>
      </c>
      <c r="T53" s="42">
        <v>2377</v>
      </c>
      <c r="U53" s="42"/>
      <c r="V53" s="42"/>
      <c r="W53" s="42"/>
      <c r="X53" s="43"/>
      <c r="Y53" s="34"/>
      <c r="Z53" s="42"/>
      <c r="AA53" s="43"/>
      <c r="AB53" s="37" t="s">
        <v>380</v>
      </c>
      <c r="AC53" s="55"/>
      <c r="AD53" s="23"/>
      <c r="AE53" s="26" t="s">
        <v>53</v>
      </c>
      <c r="AF53" s="23">
        <v>1</v>
      </c>
      <c r="AG53" s="55"/>
      <c r="AH53" s="55"/>
      <c r="AI53" s="55"/>
      <c r="AJ53" s="55"/>
      <c r="AK53" s="55"/>
      <c r="AL53" s="55"/>
      <c r="AM53" s="55"/>
      <c r="AN53" s="23" t="s">
        <v>199</v>
      </c>
      <c r="AO53" s="70"/>
      <c r="AP53" s="71"/>
      <c r="AQ53" s="14"/>
    </row>
    <row r="54" s="8" customFormat="1" ht="155" customHeight="1" spans="1:43">
      <c r="A54" s="22">
        <v>47</v>
      </c>
      <c r="B54" s="9"/>
      <c r="C54" s="23" t="s">
        <v>381</v>
      </c>
      <c r="D54" s="23" t="s">
        <v>91</v>
      </c>
      <c r="E54" s="23" t="s">
        <v>92</v>
      </c>
      <c r="F54" s="23" t="s">
        <v>382</v>
      </c>
      <c r="G54" s="23" t="s">
        <v>161</v>
      </c>
      <c r="H54" s="24" t="s">
        <v>383</v>
      </c>
      <c r="I54" s="23" t="s">
        <v>384</v>
      </c>
      <c r="J54" s="23">
        <v>10.5</v>
      </c>
      <c r="K54" s="23" t="s">
        <v>76</v>
      </c>
      <c r="L54" s="23" t="s">
        <v>76</v>
      </c>
      <c r="M54" s="23" t="s">
        <v>85</v>
      </c>
      <c r="N54" s="23" t="s">
        <v>85</v>
      </c>
      <c r="O54" s="23" t="s">
        <v>86</v>
      </c>
      <c r="P54" s="37">
        <f>SUM(S54)</f>
        <v>9300</v>
      </c>
      <c r="Q54" s="38"/>
      <c r="R54" s="43"/>
      <c r="S54" s="42">
        <f>SUM(T54:X54)</f>
        <v>9300</v>
      </c>
      <c r="T54" s="38">
        <v>9300</v>
      </c>
      <c r="U54" s="42"/>
      <c r="V54" s="42"/>
      <c r="W54" s="42"/>
      <c r="X54" s="34"/>
      <c r="Y54" s="34"/>
      <c r="Z54" s="34"/>
      <c r="AA54" s="43"/>
      <c r="AB54" s="37" t="s">
        <v>385</v>
      </c>
      <c r="AC54" s="55"/>
      <c r="AD54" s="23"/>
      <c r="AE54" s="26" t="s">
        <v>53</v>
      </c>
      <c r="AF54" s="23">
        <v>1</v>
      </c>
      <c r="AG54" s="55"/>
      <c r="AH54" s="55"/>
      <c r="AI54" s="55"/>
      <c r="AJ54" s="55"/>
      <c r="AK54" s="55"/>
      <c r="AL54" s="55"/>
      <c r="AM54" s="55"/>
      <c r="AN54" s="23" t="s">
        <v>199</v>
      </c>
      <c r="AO54" s="70"/>
      <c r="AP54" s="71"/>
      <c r="AQ54" s="14"/>
    </row>
    <row r="55" s="8" customFormat="1" ht="155" customHeight="1" spans="1:43">
      <c r="A55" s="22">
        <v>48</v>
      </c>
      <c r="B55" s="9"/>
      <c r="C55" s="23" t="s">
        <v>386</v>
      </c>
      <c r="D55" s="23" t="s">
        <v>91</v>
      </c>
      <c r="E55" s="23" t="s">
        <v>160</v>
      </c>
      <c r="F55" s="23" t="s">
        <v>194</v>
      </c>
      <c r="G55" s="23" t="s">
        <v>195</v>
      </c>
      <c r="H55" s="24" t="s">
        <v>387</v>
      </c>
      <c r="I55" s="23" t="s">
        <v>84</v>
      </c>
      <c r="J55" s="23">
        <v>3.247</v>
      </c>
      <c r="K55" s="23" t="s">
        <v>76</v>
      </c>
      <c r="L55" s="23" t="s">
        <v>76</v>
      </c>
      <c r="M55" s="23" t="s">
        <v>85</v>
      </c>
      <c r="N55" s="23" t="s">
        <v>85</v>
      </c>
      <c r="O55" s="23" t="s">
        <v>86</v>
      </c>
      <c r="P55" s="37">
        <f>SUM(S55)</f>
        <v>315</v>
      </c>
      <c r="Q55" s="38"/>
      <c r="R55" s="43"/>
      <c r="S55" s="42">
        <f>SUM(T55:X55)</f>
        <v>315</v>
      </c>
      <c r="T55" s="38">
        <v>315</v>
      </c>
      <c r="U55" s="42"/>
      <c r="V55" s="42"/>
      <c r="W55" s="42"/>
      <c r="X55" s="34"/>
      <c r="Y55" s="34"/>
      <c r="Z55" s="34"/>
      <c r="AA55" s="43"/>
      <c r="AB55" s="37" t="s">
        <v>198</v>
      </c>
      <c r="AC55" s="55"/>
      <c r="AD55" s="23"/>
      <c r="AE55" s="26" t="s">
        <v>53</v>
      </c>
      <c r="AF55" s="23">
        <v>1</v>
      </c>
      <c r="AG55" s="55"/>
      <c r="AH55" s="55"/>
      <c r="AI55" s="55"/>
      <c r="AJ55" s="55"/>
      <c r="AK55" s="55"/>
      <c r="AL55" s="55"/>
      <c r="AM55" s="55"/>
      <c r="AN55" s="23" t="s">
        <v>199</v>
      </c>
      <c r="AO55" s="70"/>
      <c r="AP55" s="71"/>
      <c r="AQ55" s="14"/>
    </row>
    <row r="56" s="8" customFormat="1" ht="202" customHeight="1" spans="1:43">
      <c r="A56" s="22">
        <v>49</v>
      </c>
      <c r="B56" s="9"/>
      <c r="C56" s="23" t="s">
        <v>388</v>
      </c>
      <c r="D56" s="23" t="s">
        <v>91</v>
      </c>
      <c r="E56" s="23" t="s">
        <v>160</v>
      </c>
      <c r="F56" s="23" t="s">
        <v>194</v>
      </c>
      <c r="G56" s="23" t="s">
        <v>358</v>
      </c>
      <c r="H56" s="24" t="s">
        <v>389</v>
      </c>
      <c r="I56" s="23" t="s">
        <v>84</v>
      </c>
      <c r="J56" s="23">
        <v>7.732</v>
      </c>
      <c r="K56" s="23" t="s">
        <v>76</v>
      </c>
      <c r="L56" s="23" t="s">
        <v>197</v>
      </c>
      <c r="M56" s="36" t="s">
        <v>111</v>
      </c>
      <c r="N56" s="23" t="s">
        <v>112</v>
      </c>
      <c r="O56" s="23" t="s">
        <v>113</v>
      </c>
      <c r="P56" s="37">
        <f t="shared" ref="P56:P63" si="9">SUM(S56)</f>
        <v>372</v>
      </c>
      <c r="Q56" s="38"/>
      <c r="R56" s="43"/>
      <c r="S56" s="42">
        <f t="shared" ref="S56:S63" si="10">SUM(T56:X56)</f>
        <v>372</v>
      </c>
      <c r="T56" s="38">
        <v>372</v>
      </c>
      <c r="U56" s="42"/>
      <c r="V56" s="42"/>
      <c r="W56" s="42"/>
      <c r="X56" s="34"/>
      <c r="Y56" s="34"/>
      <c r="Z56" s="34"/>
      <c r="AA56" s="43"/>
      <c r="AB56" s="37" t="s">
        <v>390</v>
      </c>
      <c r="AC56" s="55"/>
      <c r="AD56" s="23"/>
      <c r="AE56" s="26" t="s">
        <v>53</v>
      </c>
      <c r="AF56" s="23">
        <v>1</v>
      </c>
      <c r="AG56" s="55"/>
      <c r="AH56" s="55"/>
      <c r="AI56" s="55"/>
      <c r="AJ56" s="55"/>
      <c r="AK56" s="55"/>
      <c r="AL56" s="55"/>
      <c r="AM56" s="55"/>
      <c r="AN56" s="23" t="s">
        <v>199</v>
      </c>
      <c r="AO56" s="70"/>
      <c r="AP56" s="71"/>
      <c r="AQ56" s="14"/>
    </row>
    <row r="57" s="8" customFormat="1" ht="200" customHeight="1" spans="1:43">
      <c r="A57" s="22">
        <v>50</v>
      </c>
      <c r="B57" s="9"/>
      <c r="C57" s="23" t="s">
        <v>391</v>
      </c>
      <c r="D57" s="23" t="s">
        <v>91</v>
      </c>
      <c r="E57" s="23" t="s">
        <v>160</v>
      </c>
      <c r="F57" s="23" t="s">
        <v>194</v>
      </c>
      <c r="G57" s="23" t="s">
        <v>358</v>
      </c>
      <c r="H57" s="24" t="s">
        <v>392</v>
      </c>
      <c r="I57" s="23" t="s">
        <v>84</v>
      </c>
      <c r="J57" s="23">
        <v>7.645</v>
      </c>
      <c r="K57" s="23" t="s">
        <v>76</v>
      </c>
      <c r="L57" s="23" t="s">
        <v>197</v>
      </c>
      <c r="M57" s="36" t="s">
        <v>111</v>
      </c>
      <c r="N57" s="23" t="s">
        <v>112</v>
      </c>
      <c r="O57" s="23" t="s">
        <v>113</v>
      </c>
      <c r="P57" s="37">
        <f t="shared" si="9"/>
        <v>372</v>
      </c>
      <c r="Q57" s="38"/>
      <c r="R57" s="43"/>
      <c r="S57" s="42">
        <f t="shared" si="10"/>
        <v>372</v>
      </c>
      <c r="T57" s="38">
        <v>372</v>
      </c>
      <c r="U57" s="42"/>
      <c r="V57" s="42"/>
      <c r="W57" s="42"/>
      <c r="X57" s="34"/>
      <c r="Y57" s="34"/>
      <c r="Z57" s="34"/>
      <c r="AA57" s="43"/>
      <c r="AB57" s="37" t="s">
        <v>393</v>
      </c>
      <c r="AC57" s="55"/>
      <c r="AD57" s="23"/>
      <c r="AE57" s="26" t="s">
        <v>53</v>
      </c>
      <c r="AF57" s="23">
        <v>1</v>
      </c>
      <c r="AG57" s="55"/>
      <c r="AH57" s="55"/>
      <c r="AI57" s="55"/>
      <c r="AJ57" s="55"/>
      <c r="AK57" s="55"/>
      <c r="AL57" s="55"/>
      <c r="AM57" s="55"/>
      <c r="AN57" s="23" t="s">
        <v>199</v>
      </c>
      <c r="AO57" s="70"/>
      <c r="AP57" s="71"/>
      <c r="AQ57" s="14"/>
    </row>
    <row r="58" s="8" customFormat="1" ht="200" customHeight="1" spans="1:43">
      <c r="A58" s="22">
        <v>51</v>
      </c>
      <c r="B58" s="9"/>
      <c r="C58" s="23" t="s">
        <v>394</v>
      </c>
      <c r="D58" s="23" t="s">
        <v>91</v>
      </c>
      <c r="E58" s="23" t="s">
        <v>160</v>
      </c>
      <c r="F58" s="23" t="s">
        <v>194</v>
      </c>
      <c r="G58" s="23" t="s">
        <v>358</v>
      </c>
      <c r="H58" s="24" t="s">
        <v>395</v>
      </c>
      <c r="I58" s="23" t="s">
        <v>84</v>
      </c>
      <c r="J58" s="23">
        <v>7.726</v>
      </c>
      <c r="K58" s="23" t="s">
        <v>76</v>
      </c>
      <c r="L58" s="23" t="s">
        <v>197</v>
      </c>
      <c r="M58" s="36" t="s">
        <v>111</v>
      </c>
      <c r="N58" s="23" t="s">
        <v>112</v>
      </c>
      <c r="O58" s="23" t="s">
        <v>113</v>
      </c>
      <c r="P58" s="37">
        <f t="shared" si="9"/>
        <v>372</v>
      </c>
      <c r="Q58" s="38"/>
      <c r="R58" s="43"/>
      <c r="S58" s="42">
        <f t="shared" si="10"/>
        <v>372</v>
      </c>
      <c r="T58" s="38">
        <v>372</v>
      </c>
      <c r="U58" s="42"/>
      <c r="V58" s="42"/>
      <c r="W58" s="42"/>
      <c r="X58" s="34"/>
      <c r="Y58" s="34"/>
      <c r="Z58" s="34"/>
      <c r="AA58" s="43"/>
      <c r="AB58" s="37" t="s">
        <v>396</v>
      </c>
      <c r="AC58" s="55"/>
      <c r="AD58" s="23"/>
      <c r="AE58" s="26" t="s">
        <v>53</v>
      </c>
      <c r="AF58" s="23">
        <v>1</v>
      </c>
      <c r="AG58" s="55"/>
      <c r="AH58" s="55"/>
      <c r="AI58" s="55"/>
      <c r="AJ58" s="55"/>
      <c r="AK58" s="55"/>
      <c r="AL58" s="55"/>
      <c r="AM58" s="55"/>
      <c r="AN58" s="23" t="s">
        <v>199</v>
      </c>
      <c r="AO58" s="70"/>
      <c r="AP58" s="71"/>
      <c r="AQ58" s="14"/>
    </row>
    <row r="59" s="8" customFormat="1" ht="155" customHeight="1" spans="1:43">
      <c r="A59" s="22">
        <v>52</v>
      </c>
      <c r="B59" s="9"/>
      <c r="C59" s="23" t="s">
        <v>397</v>
      </c>
      <c r="D59" s="23" t="s">
        <v>91</v>
      </c>
      <c r="E59" s="23" t="s">
        <v>92</v>
      </c>
      <c r="F59" s="23" t="s">
        <v>398</v>
      </c>
      <c r="G59" s="23" t="s">
        <v>358</v>
      </c>
      <c r="H59" s="24" t="s">
        <v>399</v>
      </c>
      <c r="I59" s="23" t="s">
        <v>371</v>
      </c>
      <c r="J59" s="23">
        <v>123.9</v>
      </c>
      <c r="K59" s="23" t="s">
        <v>76</v>
      </c>
      <c r="L59" s="23" t="s">
        <v>197</v>
      </c>
      <c r="M59" s="36" t="s">
        <v>111</v>
      </c>
      <c r="N59" s="23" t="s">
        <v>112</v>
      </c>
      <c r="O59" s="23" t="s">
        <v>113</v>
      </c>
      <c r="P59" s="37">
        <f t="shared" si="9"/>
        <v>370</v>
      </c>
      <c r="Q59" s="38"/>
      <c r="R59" s="43"/>
      <c r="S59" s="42">
        <f t="shared" si="10"/>
        <v>370</v>
      </c>
      <c r="T59" s="38">
        <v>370</v>
      </c>
      <c r="U59" s="42"/>
      <c r="V59" s="42"/>
      <c r="W59" s="42"/>
      <c r="X59" s="34"/>
      <c r="Y59" s="34"/>
      <c r="Z59" s="34"/>
      <c r="AA59" s="43"/>
      <c r="AB59" s="37" t="s">
        <v>400</v>
      </c>
      <c r="AC59" s="55"/>
      <c r="AD59" s="23"/>
      <c r="AE59" s="26" t="s">
        <v>53</v>
      </c>
      <c r="AF59" s="23">
        <v>1</v>
      </c>
      <c r="AG59" s="55"/>
      <c r="AH59" s="55"/>
      <c r="AI59" s="55"/>
      <c r="AJ59" s="55"/>
      <c r="AK59" s="55"/>
      <c r="AL59" s="55"/>
      <c r="AM59" s="55"/>
      <c r="AN59" s="23" t="s">
        <v>199</v>
      </c>
      <c r="AO59" s="70"/>
      <c r="AP59" s="71"/>
      <c r="AQ59" s="14"/>
    </row>
    <row r="60" s="8" customFormat="1" ht="155" customHeight="1" spans="1:43">
      <c r="A60" s="22">
        <v>53</v>
      </c>
      <c r="B60" s="9"/>
      <c r="C60" s="23" t="s">
        <v>401</v>
      </c>
      <c r="D60" s="23" t="s">
        <v>91</v>
      </c>
      <c r="E60" s="23" t="s">
        <v>92</v>
      </c>
      <c r="F60" s="23" t="s">
        <v>398</v>
      </c>
      <c r="G60" s="23" t="s">
        <v>358</v>
      </c>
      <c r="H60" s="24" t="s">
        <v>402</v>
      </c>
      <c r="I60" s="23" t="s">
        <v>371</v>
      </c>
      <c r="J60" s="23">
        <v>210.97</v>
      </c>
      <c r="K60" s="23" t="s">
        <v>76</v>
      </c>
      <c r="L60" s="23" t="s">
        <v>197</v>
      </c>
      <c r="M60" s="36" t="s">
        <v>111</v>
      </c>
      <c r="N60" s="23" t="s">
        <v>112</v>
      </c>
      <c r="O60" s="23" t="s">
        <v>113</v>
      </c>
      <c r="P60" s="37">
        <f t="shared" si="9"/>
        <v>338</v>
      </c>
      <c r="Q60" s="38"/>
      <c r="R60" s="43"/>
      <c r="S60" s="42">
        <f t="shared" si="10"/>
        <v>338</v>
      </c>
      <c r="T60" s="38">
        <v>338</v>
      </c>
      <c r="U60" s="42"/>
      <c r="V60" s="42"/>
      <c r="W60" s="42"/>
      <c r="X60" s="34"/>
      <c r="Y60" s="34"/>
      <c r="Z60" s="34"/>
      <c r="AA60" s="43"/>
      <c r="AB60" s="37" t="s">
        <v>403</v>
      </c>
      <c r="AC60" s="55"/>
      <c r="AD60" s="23"/>
      <c r="AE60" s="26" t="s">
        <v>53</v>
      </c>
      <c r="AF60" s="23">
        <v>1</v>
      </c>
      <c r="AG60" s="55"/>
      <c r="AH60" s="55"/>
      <c r="AI60" s="55"/>
      <c r="AJ60" s="55"/>
      <c r="AK60" s="55"/>
      <c r="AL60" s="55"/>
      <c r="AM60" s="55"/>
      <c r="AN60" s="23" t="s">
        <v>199</v>
      </c>
      <c r="AO60" s="70"/>
      <c r="AP60" s="71"/>
      <c r="AQ60" s="14"/>
    </row>
    <row r="61" s="8" customFormat="1" ht="155" customHeight="1" spans="1:43">
      <c r="A61" s="22">
        <v>54</v>
      </c>
      <c r="B61" s="9"/>
      <c r="C61" s="23" t="s">
        <v>404</v>
      </c>
      <c r="D61" s="23" t="s">
        <v>91</v>
      </c>
      <c r="E61" s="23" t="s">
        <v>92</v>
      </c>
      <c r="F61" s="23" t="s">
        <v>398</v>
      </c>
      <c r="G61" s="23" t="s">
        <v>358</v>
      </c>
      <c r="H61" s="24" t="s">
        <v>405</v>
      </c>
      <c r="I61" s="23" t="s">
        <v>371</v>
      </c>
      <c r="J61" s="23">
        <v>180</v>
      </c>
      <c r="K61" s="23" t="s">
        <v>76</v>
      </c>
      <c r="L61" s="23" t="s">
        <v>197</v>
      </c>
      <c r="M61" s="36" t="s">
        <v>111</v>
      </c>
      <c r="N61" s="23" t="s">
        <v>112</v>
      </c>
      <c r="O61" s="23" t="s">
        <v>113</v>
      </c>
      <c r="P61" s="37">
        <f t="shared" si="9"/>
        <v>385</v>
      </c>
      <c r="Q61" s="38"/>
      <c r="R61" s="43"/>
      <c r="S61" s="42">
        <f t="shared" si="10"/>
        <v>385</v>
      </c>
      <c r="T61" s="38">
        <v>385</v>
      </c>
      <c r="U61" s="42"/>
      <c r="V61" s="42"/>
      <c r="W61" s="42"/>
      <c r="X61" s="34"/>
      <c r="Y61" s="34"/>
      <c r="Z61" s="34"/>
      <c r="AA61" s="43"/>
      <c r="AB61" s="37" t="s">
        <v>406</v>
      </c>
      <c r="AC61" s="55"/>
      <c r="AD61" s="23"/>
      <c r="AE61" s="26" t="s">
        <v>53</v>
      </c>
      <c r="AF61" s="23">
        <v>1</v>
      </c>
      <c r="AG61" s="55"/>
      <c r="AH61" s="55"/>
      <c r="AI61" s="55"/>
      <c r="AJ61" s="55"/>
      <c r="AK61" s="55"/>
      <c r="AL61" s="55"/>
      <c r="AM61" s="55"/>
      <c r="AN61" s="23" t="s">
        <v>199</v>
      </c>
      <c r="AO61" s="70"/>
      <c r="AP61" s="71"/>
      <c r="AQ61" s="14"/>
    </row>
    <row r="62" s="8" customFormat="1" ht="155" customHeight="1" spans="1:43">
      <c r="A62" s="22">
        <v>55</v>
      </c>
      <c r="B62" s="9"/>
      <c r="C62" s="23" t="s">
        <v>407</v>
      </c>
      <c r="D62" s="23" t="s">
        <v>91</v>
      </c>
      <c r="E62" s="23" t="s">
        <v>92</v>
      </c>
      <c r="F62" s="23" t="s">
        <v>398</v>
      </c>
      <c r="G62" s="23" t="s">
        <v>358</v>
      </c>
      <c r="H62" s="24" t="s">
        <v>408</v>
      </c>
      <c r="I62" s="23" t="s">
        <v>371</v>
      </c>
      <c r="J62" s="23">
        <v>116.02</v>
      </c>
      <c r="K62" s="23" t="s">
        <v>76</v>
      </c>
      <c r="L62" s="23" t="s">
        <v>197</v>
      </c>
      <c r="M62" s="36" t="s">
        <v>111</v>
      </c>
      <c r="N62" s="23" t="s">
        <v>112</v>
      </c>
      <c r="O62" s="23" t="s">
        <v>113</v>
      </c>
      <c r="P62" s="37">
        <f t="shared" si="9"/>
        <v>386</v>
      </c>
      <c r="Q62" s="38"/>
      <c r="R62" s="43"/>
      <c r="S62" s="42">
        <f t="shared" si="10"/>
        <v>386</v>
      </c>
      <c r="T62" s="38">
        <v>386</v>
      </c>
      <c r="U62" s="42"/>
      <c r="V62" s="42"/>
      <c r="W62" s="42"/>
      <c r="X62" s="34"/>
      <c r="Y62" s="34"/>
      <c r="Z62" s="34"/>
      <c r="AA62" s="43"/>
      <c r="AB62" s="37" t="s">
        <v>409</v>
      </c>
      <c r="AC62" s="55"/>
      <c r="AD62" s="23"/>
      <c r="AE62" s="26" t="s">
        <v>53</v>
      </c>
      <c r="AF62" s="23">
        <v>1</v>
      </c>
      <c r="AG62" s="55"/>
      <c r="AH62" s="55"/>
      <c r="AI62" s="55"/>
      <c r="AJ62" s="55"/>
      <c r="AK62" s="55"/>
      <c r="AL62" s="55"/>
      <c r="AM62" s="55"/>
      <c r="AN62" s="23" t="s">
        <v>199</v>
      </c>
      <c r="AO62" s="70"/>
      <c r="AP62" s="71"/>
      <c r="AQ62" s="14"/>
    </row>
    <row r="63" s="8" customFormat="1" ht="155" customHeight="1" spans="1:43">
      <c r="A63" s="22">
        <v>56</v>
      </c>
      <c r="B63" s="9"/>
      <c r="C63" s="23" t="s">
        <v>410</v>
      </c>
      <c r="D63" s="23" t="s">
        <v>91</v>
      </c>
      <c r="E63" s="23" t="s">
        <v>92</v>
      </c>
      <c r="F63" s="23" t="s">
        <v>398</v>
      </c>
      <c r="G63" s="23" t="s">
        <v>358</v>
      </c>
      <c r="H63" s="24" t="s">
        <v>411</v>
      </c>
      <c r="I63" s="23" t="s">
        <v>371</v>
      </c>
      <c r="J63" s="23">
        <v>119.92</v>
      </c>
      <c r="K63" s="23" t="s">
        <v>76</v>
      </c>
      <c r="L63" s="23" t="s">
        <v>197</v>
      </c>
      <c r="M63" s="36" t="s">
        <v>111</v>
      </c>
      <c r="N63" s="23" t="s">
        <v>112</v>
      </c>
      <c r="O63" s="23" t="s">
        <v>113</v>
      </c>
      <c r="P63" s="37">
        <f t="shared" si="9"/>
        <v>368</v>
      </c>
      <c r="Q63" s="38"/>
      <c r="R63" s="43"/>
      <c r="S63" s="42">
        <f t="shared" si="10"/>
        <v>368</v>
      </c>
      <c r="T63" s="38">
        <v>368</v>
      </c>
      <c r="U63" s="42"/>
      <c r="V63" s="42"/>
      <c r="W63" s="42"/>
      <c r="X63" s="34"/>
      <c r="Y63" s="34"/>
      <c r="Z63" s="34"/>
      <c r="AA63" s="43"/>
      <c r="AB63" s="37" t="s">
        <v>412</v>
      </c>
      <c r="AC63" s="55"/>
      <c r="AD63" s="23"/>
      <c r="AE63" s="26" t="s">
        <v>53</v>
      </c>
      <c r="AF63" s="23">
        <v>1</v>
      </c>
      <c r="AG63" s="55"/>
      <c r="AH63" s="55"/>
      <c r="AI63" s="55"/>
      <c r="AJ63" s="55"/>
      <c r="AK63" s="55"/>
      <c r="AL63" s="55"/>
      <c r="AM63" s="55"/>
      <c r="AN63" s="23" t="s">
        <v>199</v>
      </c>
      <c r="AO63" s="70"/>
      <c r="AP63" s="71"/>
      <c r="AQ63" s="14"/>
    </row>
    <row r="64" ht="155" customHeight="1" spans="1:42">
      <c r="A64" s="22">
        <v>57</v>
      </c>
      <c r="C64" s="23" t="s">
        <v>413</v>
      </c>
      <c r="D64" s="23" t="s">
        <v>91</v>
      </c>
      <c r="E64" s="23" t="s">
        <v>92</v>
      </c>
      <c r="F64" s="23" t="s">
        <v>414</v>
      </c>
      <c r="G64" s="23" t="s">
        <v>415</v>
      </c>
      <c r="H64" s="24" t="s">
        <v>416</v>
      </c>
      <c r="I64" s="36" t="s">
        <v>417</v>
      </c>
      <c r="J64" s="36">
        <v>10</v>
      </c>
      <c r="K64" s="23" t="s">
        <v>76</v>
      </c>
      <c r="L64" s="36" t="s">
        <v>418</v>
      </c>
      <c r="M64" s="36" t="s">
        <v>111</v>
      </c>
      <c r="N64" s="36" t="s">
        <v>419</v>
      </c>
      <c r="O64" s="23" t="s">
        <v>113</v>
      </c>
      <c r="P64" s="37">
        <v>420</v>
      </c>
      <c r="Q64" s="38"/>
      <c r="R64" s="43"/>
      <c r="S64" s="42">
        <v>420</v>
      </c>
      <c r="T64" s="38">
        <v>420</v>
      </c>
      <c r="U64" s="42"/>
      <c r="V64" s="42"/>
      <c r="W64" s="42"/>
      <c r="X64" s="34"/>
      <c r="Y64" s="34"/>
      <c r="Z64" s="34"/>
      <c r="AA64" s="43"/>
      <c r="AB64" s="37" t="s">
        <v>420</v>
      </c>
      <c r="AC64" s="23"/>
      <c r="AD64" s="23"/>
      <c r="AE64" s="26" t="s">
        <v>53</v>
      </c>
      <c r="AF64" s="23">
        <v>1</v>
      </c>
      <c r="AG64" s="55"/>
      <c r="AH64" s="55"/>
      <c r="AI64" s="55"/>
      <c r="AJ64" s="55"/>
      <c r="AK64" s="55"/>
      <c r="AL64" s="55"/>
      <c r="AM64" s="55"/>
      <c r="AN64" s="23" t="s">
        <v>199</v>
      </c>
      <c r="AO64" s="70"/>
      <c r="AP64" s="71"/>
    </row>
    <row r="65" ht="271" customHeight="1" spans="1:42">
      <c r="A65" s="22">
        <v>58</v>
      </c>
      <c r="C65" s="23" t="s">
        <v>421</v>
      </c>
      <c r="D65" s="23" t="s">
        <v>118</v>
      </c>
      <c r="E65" s="23" t="s">
        <v>92</v>
      </c>
      <c r="F65" s="23" t="s">
        <v>106</v>
      </c>
      <c r="G65" s="23" t="s">
        <v>107</v>
      </c>
      <c r="H65" s="24" t="s">
        <v>422</v>
      </c>
      <c r="I65" s="23" t="s">
        <v>120</v>
      </c>
      <c r="J65" s="23">
        <v>2000</v>
      </c>
      <c r="K65" s="23" t="s">
        <v>121</v>
      </c>
      <c r="L65" s="23" t="s">
        <v>121</v>
      </c>
      <c r="M65" s="23" t="s">
        <v>122</v>
      </c>
      <c r="N65" s="23" t="s">
        <v>122</v>
      </c>
      <c r="O65" s="36" t="s">
        <v>123</v>
      </c>
      <c r="P65" s="37">
        <f t="shared" ref="P65:P75" si="11">SUM(S65)</f>
        <v>100</v>
      </c>
      <c r="Q65" s="42"/>
      <c r="R65" s="42"/>
      <c r="S65" s="42">
        <f t="shared" ref="S65:S75" si="12">SUM(T65:X65)</f>
        <v>100</v>
      </c>
      <c r="T65" s="42">
        <v>100</v>
      </c>
      <c r="U65" s="42"/>
      <c r="V65" s="42"/>
      <c r="W65" s="42"/>
      <c r="X65" s="42"/>
      <c r="Y65" s="42"/>
      <c r="Z65" s="43"/>
      <c r="AA65" s="43"/>
      <c r="AB65" s="37" t="s">
        <v>249</v>
      </c>
      <c r="AC65" s="23"/>
      <c r="AD65" s="23"/>
      <c r="AE65" s="26" t="s">
        <v>53</v>
      </c>
      <c r="AF65" s="23">
        <v>1</v>
      </c>
      <c r="AG65" s="55"/>
      <c r="AH65" s="55"/>
      <c r="AI65" s="55"/>
      <c r="AJ65" s="55"/>
      <c r="AK65" s="55"/>
      <c r="AL65" s="55"/>
      <c r="AM65" s="55"/>
      <c r="AN65" s="23" t="s">
        <v>199</v>
      </c>
      <c r="AO65" s="70"/>
      <c r="AP65" s="71"/>
    </row>
    <row r="66" ht="324" customHeight="1" spans="1:42">
      <c r="A66" s="22">
        <v>59</v>
      </c>
      <c r="C66" s="27" t="s">
        <v>423</v>
      </c>
      <c r="D66" s="23" t="s">
        <v>91</v>
      </c>
      <c r="E66" s="23" t="s">
        <v>92</v>
      </c>
      <c r="F66" s="23" t="s">
        <v>424</v>
      </c>
      <c r="G66" s="23" t="s">
        <v>358</v>
      </c>
      <c r="H66" s="23" t="s">
        <v>425</v>
      </c>
      <c r="I66" s="23" t="s">
        <v>371</v>
      </c>
      <c r="J66" s="23">
        <v>500</v>
      </c>
      <c r="K66" s="23" t="s">
        <v>76</v>
      </c>
      <c r="L66" s="23" t="s">
        <v>76</v>
      </c>
      <c r="M66" s="23" t="s">
        <v>352</v>
      </c>
      <c r="N66" s="23" t="s">
        <v>279</v>
      </c>
      <c r="O66" s="23" t="s">
        <v>353</v>
      </c>
      <c r="P66" s="37">
        <f t="shared" si="11"/>
        <v>137.5</v>
      </c>
      <c r="Q66" s="37"/>
      <c r="R66" s="37"/>
      <c r="S66" s="42">
        <f t="shared" si="12"/>
        <v>137.5</v>
      </c>
      <c r="T66" s="37">
        <v>137.5</v>
      </c>
      <c r="U66" s="23"/>
      <c r="V66" s="23"/>
      <c r="W66" s="23"/>
      <c r="X66" s="23"/>
      <c r="Y66" s="23"/>
      <c r="Z66" s="23"/>
      <c r="AA66" s="23"/>
      <c r="AB66" s="23" t="s">
        <v>426</v>
      </c>
      <c r="AC66" s="23"/>
      <c r="AD66" s="23"/>
      <c r="AE66" s="26" t="s">
        <v>53</v>
      </c>
      <c r="AF66" s="23">
        <v>1</v>
      </c>
      <c r="AG66" s="55"/>
      <c r="AH66" s="55"/>
      <c r="AI66" s="55"/>
      <c r="AJ66" s="55"/>
      <c r="AK66" s="55"/>
      <c r="AL66" s="55"/>
      <c r="AM66" s="55"/>
      <c r="AN66" s="23" t="s">
        <v>199</v>
      </c>
      <c r="AO66" s="70"/>
      <c r="AP66" s="71"/>
    </row>
    <row r="67" ht="316" customHeight="1" spans="1:42">
      <c r="A67" s="22">
        <v>60</v>
      </c>
      <c r="C67" s="23" t="s">
        <v>427</v>
      </c>
      <c r="D67" s="23" t="s">
        <v>91</v>
      </c>
      <c r="E67" s="23" t="s">
        <v>92</v>
      </c>
      <c r="F67" s="23" t="s">
        <v>424</v>
      </c>
      <c r="G67" s="23" t="s">
        <v>428</v>
      </c>
      <c r="H67" s="23" t="s">
        <v>429</v>
      </c>
      <c r="I67" s="74" t="s">
        <v>371</v>
      </c>
      <c r="J67" s="74">
        <v>490</v>
      </c>
      <c r="K67" s="23" t="s">
        <v>76</v>
      </c>
      <c r="L67" s="23" t="s">
        <v>76</v>
      </c>
      <c r="M67" s="23" t="s">
        <v>314</v>
      </c>
      <c r="N67" s="23" t="s">
        <v>279</v>
      </c>
      <c r="O67" s="23" t="s">
        <v>324</v>
      </c>
      <c r="P67" s="37">
        <v>147</v>
      </c>
      <c r="Q67" s="42"/>
      <c r="R67" s="42"/>
      <c r="S67" s="42">
        <v>147</v>
      </c>
      <c r="T67" s="42">
        <v>147</v>
      </c>
      <c r="U67" s="42"/>
      <c r="V67" s="42"/>
      <c r="W67" s="42"/>
      <c r="X67" s="42"/>
      <c r="Y67" s="42"/>
      <c r="Z67" s="34"/>
      <c r="AA67" s="34"/>
      <c r="AB67" s="23" t="s">
        <v>426</v>
      </c>
      <c r="AC67" s="23"/>
      <c r="AD67" s="23"/>
      <c r="AE67" s="26" t="s">
        <v>53</v>
      </c>
      <c r="AF67" s="23">
        <v>1</v>
      </c>
      <c r="AG67" s="55"/>
      <c r="AH67" s="55"/>
      <c r="AI67" s="55"/>
      <c r="AJ67" s="55"/>
      <c r="AK67" s="55"/>
      <c r="AL67" s="55"/>
      <c r="AM67" s="55"/>
      <c r="AN67" s="23" t="s">
        <v>199</v>
      </c>
      <c r="AO67" s="70"/>
      <c r="AP67" s="71"/>
    </row>
    <row r="68" ht="318" customHeight="1" spans="1:42">
      <c r="A68" s="22">
        <v>61</v>
      </c>
      <c r="C68" s="27" t="s">
        <v>430</v>
      </c>
      <c r="D68" s="23" t="s">
        <v>91</v>
      </c>
      <c r="E68" s="23" t="s">
        <v>92</v>
      </c>
      <c r="F68" s="23" t="s">
        <v>424</v>
      </c>
      <c r="G68" s="23" t="s">
        <v>431</v>
      </c>
      <c r="H68" s="72" t="s">
        <v>432</v>
      </c>
      <c r="I68" s="23" t="s">
        <v>371</v>
      </c>
      <c r="J68" s="23">
        <v>3375.89</v>
      </c>
      <c r="K68" s="23" t="s">
        <v>76</v>
      </c>
      <c r="L68" s="23" t="s">
        <v>76</v>
      </c>
      <c r="M68" s="23" t="s">
        <v>278</v>
      </c>
      <c r="N68" s="23" t="s">
        <v>279</v>
      </c>
      <c r="O68" s="23" t="s">
        <v>280</v>
      </c>
      <c r="P68" s="37">
        <f t="shared" si="11"/>
        <v>800</v>
      </c>
      <c r="Q68" s="23"/>
      <c r="R68" s="43"/>
      <c r="S68" s="42">
        <f t="shared" si="12"/>
        <v>800</v>
      </c>
      <c r="T68" s="37">
        <v>800</v>
      </c>
      <c r="U68" s="42"/>
      <c r="V68" s="42"/>
      <c r="W68" s="42"/>
      <c r="X68" s="43"/>
      <c r="Y68" s="75"/>
      <c r="Z68" s="23"/>
      <c r="AA68" s="43"/>
      <c r="AB68" s="23" t="s">
        <v>426</v>
      </c>
      <c r="AC68" s="23"/>
      <c r="AD68" s="23"/>
      <c r="AE68" s="26" t="s">
        <v>53</v>
      </c>
      <c r="AF68" s="23">
        <v>1</v>
      </c>
      <c r="AG68" s="55"/>
      <c r="AH68" s="55"/>
      <c r="AI68" s="55"/>
      <c r="AJ68" s="55"/>
      <c r="AK68" s="55"/>
      <c r="AL68" s="55"/>
      <c r="AM68" s="55"/>
      <c r="AN68" s="23" t="s">
        <v>199</v>
      </c>
      <c r="AO68" s="70"/>
      <c r="AP68" s="71"/>
    </row>
    <row r="69" ht="320" customHeight="1" spans="1:42">
      <c r="A69" s="22">
        <v>62</v>
      </c>
      <c r="C69" s="73" t="s">
        <v>433</v>
      </c>
      <c r="D69" s="23" t="s">
        <v>91</v>
      </c>
      <c r="E69" s="23" t="s">
        <v>92</v>
      </c>
      <c r="F69" s="23" t="s">
        <v>257</v>
      </c>
      <c r="G69" s="23" t="s">
        <v>434</v>
      </c>
      <c r="H69" s="24" t="s">
        <v>435</v>
      </c>
      <c r="I69" s="23" t="s">
        <v>371</v>
      </c>
      <c r="J69" s="23">
        <v>9092</v>
      </c>
      <c r="K69" s="23" t="s">
        <v>76</v>
      </c>
      <c r="L69" s="23" t="s">
        <v>76</v>
      </c>
      <c r="M69" s="23" t="s">
        <v>77</v>
      </c>
      <c r="N69" s="23" t="s">
        <v>279</v>
      </c>
      <c r="O69" s="72" t="s">
        <v>79</v>
      </c>
      <c r="P69" s="37">
        <f t="shared" si="11"/>
        <v>2273</v>
      </c>
      <c r="Q69" s="38"/>
      <c r="R69" s="43"/>
      <c r="S69" s="42">
        <f t="shared" si="12"/>
        <v>2273</v>
      </c>
      <c r="T69" s="42">
        <v>2273</v>
      </c>
      <c r="U69" s="42"/>
      <c r="V69" s="42"/>
      <c r="W69" s="42"/>
      <c r="X69" s="34"/>
      <c r="Y69" s="34"/>
      <c r="Z69" s="34"/>
      <c r="AA69" s="43"/>
      <c r="AB69" s="37" t="s">
        <v>426</v>
      </c>
      <c r="AC69" s="23"/>
      <c r="AD69" s="23"/>
      <c r="AE69" s="26" t="s">
        <v>53</v>
      </c>
      <c r="AF69" s="23">
        <v>1</v>
      </c>
      <c r="AG69" s="55"/>
      <c r="AH69" s="55"/>
      <c r="AI69" s="55"/>
      <c r="AJ69" s="55"/>
      <c r="AK69" s="55"/>
      <c r="AL69" s="55"/>
      <c r="AM69" s="55"/>
      <c r="AN69" s="23" t="s">
        <v>199</v>
      </c>
      <c r="AO69" s="70"/>
      <c r="AP69" s="71"/>
    </row>
    <row r="70" ht="327" customHeight="1" spans="1:42">
      <c r="A70" s="22">
        <v>63</v>
      </c>
      <c r="C70" s="27" t="s">
        <v>436</v>
      </c>
      <c r="D70" s="23" t="s">
        <v>91</v>
      </c>
      <c r="E70" s="23" t="s">
        <v>92</v>
      </c>
      <c r="F70" s="23" t="s">
        <v>424</v>
      </c>
      <c r="G70" s="23" t="s">
        <v>437</v>
      </c>
      <c r="H70" s="72" t="s">
        <v>438</v>
      </c>
      <c r="I70" s="23" t="s">
        <v>109</v>
      </c>
      <c r="J70" s="23">
        <v>0.668587</v>
      </c>
      <c r="K70" s="23" t="s">
        <v>76</v>
      </c>
      <c r="L70" s="23" t="s">
        <v>76</v>
      </c>
      <c r="M70" s="23" t="s">
        <v>219</v>
      </c>
      <c r="N70" s="23" t="s">
        <v>279</v>
      </c>
      <c r="O70" s="23" t="s">
        <v>220</v>
      </c>
      <c r="P70" s="37">
        <f t="shared" si="11"/>
        <v>1584</v>
      </c>
      <c r="Q70" s="37"/>
      <c r="R70" s="43"/>
      <c r="S70" s="42">
        <f t="shared" si="12"/>
        <v>1584</v>
      </c>
      <c r="T70" s="37">
        <v>1584</v>
      </c>
      <c r="U70" s="42"/>
      <c r="V70" s="42"/>
      <c r="W70" s="42"/>
      <c r="X70" s="43"/>
      <c r="Y70" s="75"/>
      <c r="Z70" s="23"/>
      <c r="AA70" s="43"/>
      <c r="AB70" s="23" t="s">
        <v>426</v>
      </c>
      <c r="AC70" s="23"/>
      <c r="AD70" s="23"/>
      <c r="AE70" s="26" t="s">
        <v>53</v>
      </c>
      <c r="AF70" s="23">
        <v>1</v>
      </c>
      <c r="AG70" s="55"/>
      <c r="AH70" s="55"/>
      <c r="AI70" s="55"/>
      <c r="AJ70" s="55"/>
      <c r="AK70" s="55"/>
      <c r="AL70" s="55"/>
      <c r="AM70" s="55"/>
      <c r="AN70" s="23" t="s">
        <v>199</v>
      </c>
      <c r="AO70" s="70"/>
      <c r="AP70" s="71"/>
    </row>
    <row r="71" ht="200" customHeight="1" spans="1:42">
      <c r="A71" s="22">
        <v>64</v>
      </c>
      <c r="C71" s="23" t="s">
        <v>439</v>
      </c>
      <c r="D71" s="23" t="s">
        <v>91</v>
      </c>
      <c r="E71" s="23" t="s">
        <v>92</v>
      </c>
      <c r="F71" s="23" t="s">
        <v>194</v>
      </c>
      <c r="G71" s="23" t="s">
        <v>440</v>
      </c>
      <c r="H71" s="24" t="s">
        <v>441</v>
      </c>
      <c r="I71" s="23" t="s">
        <v>96</v>
      </c>
      <c r="J71" s="23">
        <v>120</v>
      </c>
      <c r="K71" s="23" t="s">
        <v>121</v>
      </c>
      <c r="L71" s="23" t="s">
        <v>121</v>
      </c>
      <c r="M71" s="23" t="s">
        <v>219</v>
      </c>
      <c r="N71" s="23" t="s">
        <v>279</v>
      </c>
      <c r="O71" s="23" t="s">
        <v>220</v>
      </c>
      <c r="P71" s="37">
        <f t="shared" si="11"/>
        <v>360</v>
      </c>
      <c r="Q71" s="38"/>
      <c r="R71" s="43"/>
      <c r="S71" s="42">
        <f t="shared" si="12"/>
        <v>360</v>
      </c>
      <c r="T71" s="42"/>
      <c r="U71" s="42">
        <v>360</v>
      </c>
      <c r="V71" s="42"/>
      <c r="W71" s="42"/>
      <c r="X71" s="34"/>
      <c r="Y71" s="34"/>
      <c r="Z71" s="34"/>
      <c r="AA71" s="43"/>
      <c r="AB71" s="37" t="s">
        <v>442</v>
      </c>
      <c r="AC71" s="23"/>
      <c r="AD71" s="23"/>
      <c r="AE71" s="26" t="s">
        <v>53</v>
      </c>
      <c r="AF71" s="23">
        <v>1</v>
      </c>
      <c r="AG71" s="55"/>
      <c r="AH71" s="55"/>
      <c r="AI71" s="55"/>
      <c r="AJ71" s="55"/>
      <c r="AK71" s="55"/>
      <c r="AL71" s="55"/>
      <c r="AM71" s="55"/>
      <c r="AN71" s="23" t="s">
        <v>199</v>
      </c>
      <c r="AO71" s="70"/>
      <c r="AP71" s="71"/>
    </row>
    <row r="72" ht="324" customHeight="1" spans="1:42">
      <c r="A72" s="22">
        <v>65</v>
      </c>
      <c r="C72" s="27" t="s">
        <v>443</v>
      </c>
      <c r="D72" s="23" t="s">
        <v>91</v>
      </c>
      <c r="E72" s="23" t="s">
        <v>92</v>
      </c>
      <c r="F72" s="23" t="s">
        <v>424</v>
      </c>
      <c r="G72" s="23" t="s">
        <v>444</v>
      </c>
      <c r="H72" s="72" t="s">
        <v>445</v>
      </c>
      <c r="I72" s="23" t="s">
        <v>109</v>
      </c>
      <c r="J72" s="23">
        <v>1.05</v>
      </c>
      <c r="K72" s="23" t="s">
        <v>76</v>
      </c>
      <c r="L72" s="23" t="s">
        <v>76</v>
      </c>
      <c r="M72" s="23" t="s">
        <v>210</v>
      </c>
      <c r="N72" s="23" t="s">
        <v>279</v>
      </c>
      <c r="O72" s="23" t="s">
        <v>446</v>
      </c>
      <c r="P72" s="37">
        <f t="shared" si="11"/>
        <v>2384</v>
      </c>
      <c r="Q72" s="37"/>
      <c r="R72" s="43"/>
      <c r="S72" s="42">
        <f t="shared" si="12"/>
        <v>2384</v>
      </c>
      <c r="T72" s="37">
        <v>2384</v>
      </c>
      <c r="U72" s="42"/>
      <c r="V72" s="42"/>
      <c r="W72" s="42"/>
      <c r="X72" s="43"/>
      <c r="Y72" s="75"/>
      <c r="Z72" s="23"/>
      <c r="AA72" s="43"/>
      <c r="AB72" s="23" t="s">
        <v>426</v>
      </c>
      <c r="AC72" s="23"/>
      <c r="AD72" s="23"/>
      <c r="AE72" s="26" t="s">
        <v>53</v>
      </c>
      <c r="AF72" s="23">
        <v>1</v>
      </c>
      <c r="AG72" s="55"/>
      <c r="AH72" s="55"/>
      <c r="AI72" s="55"/>
      <c r="AJ72" s="55"/>
      <c r="AK72" s="55"/>
      <c r="AL72" s="55"/>
      <c r="AM72" s="55"/>
      <c r="AN72" s="23" t="s">
        <v>199</v>
      </c>
      <c r="AO72" s="70"/>
      <c r="AP72" s="71"/>
    </row>
    <row r="73" ht="200" customHeight="1" spans="1:42">
      <c r="A73" s="22">
        <v>66</v>
      </c>
      <c r="C73" s="23" t="s">
        <v>447</v>
      </c>
      <c r="D73" s="23" t="s">
        <v>91</v>
      </c>
      <c r="E73" s="23" t="s">
        <v>92</v>
      </c>
      <c r="F73" s="23" t="s">
        <v>424</v>
      </c>
      <c r="G73" s="23" t="s">
        <v>448</v>
      </c>
      <c r="H73" s="23" t="s">
        <v>449</v>
      </c>
      <c r="I73" s="23" t="s">
        <v>209</v>
      </c>
      <c r="J73" s="23">
        <v>200</v>
      </c>
      <c r="K73" s="23" t="s">
        <v>76</v>
      </c>
      <c r="L73" s="23" t="s">
        <v>76</v>
      </c>
      <c r="M73" s="23" t="s">
        <v>172</v>
      </c>
      <c r="N73" s="23" t="s">
        <v>99</v>
      </c>
      <c r="O73" s="23" t="s">
        <v>173</v>
      </c>
      <c r="P73" s="37">
        <f t="shared" si="11"/>
        <v>100</v>
      </c>
      <c r="Q73" s="42"/>
      <c r="R73" s="42"/>
      <c r="S73" s="42">
        <f t="shared" si="12"/>
        <v>100</v>
      </c>
      <c r="T73" s="42">
        <v>100</v>
      </c>
      <c r="U73" s="42"/>
      <c r="V73" s="42"/>
      <c r="W73" s="42"/>
      <c r="X73" s="42"/>
      <c r="Y73" s="42"/>
      <c r="Z73" s="34"/>
      <c r="AA73" s="34"/>
      <c r="AB73" s="23" t="s">
        <v>450</v>
      </c>
      <c r="AC73" s="23"/>
      <c r="AD73" s="23"/>
      <c r="AE73" s="26" t="s">
        <v>53</v>
      </c>
      <c r="AF73" s="23">
        <v>1</v>
      </c>
      <c r="AG73" s="55"/>
      <c r="AH73" s="55"/>
      <c r="AI73" s="55"/>
      <c r="AJ73" s="55"/>
      <c r="AK73" s="55"/>
      <c r="AL73" s="55"/>
      <c r="AM73" s="55"/>
      <c r="AN73" s="23" t="s">
        <v>199</v>
      </c>
      <c r="AO73" s="70"/>
      <c r="AP73" s="71"/>
    </row>
    <row r="74" ht="307" customHeight="1" spans="1:42">
      <c r="A74" s="22">
        <v>67</v>
      </c>
      <c r="C74" s="23" t="s">
        <v>451</v>
      </c>
      <c r="D74" s="23" t="s">
        <v>91</v>
      </c>
      <c r="E74" s="23" t="s">
        <v>92</v>
      </c>
      <c r="F74" s="23" t="s">
        <v>424</v>
      </c>
      <c r="G74" s="23" t="s">
        <v>452</v>
      </c>
      <c r="H74" s="23" t="s">
        <v>453</v>
      </c>
      <c r="I74" s="23" t="s">
        <v>371</v>
      </c>
      <c r="J74" s="23">
        <v>2265.17</v>
      </c>
      <c r="K74" s="23" t="s">
        <v>76</v>
      </c>
      <c r="L74" s="23" t="s">
        <v>76</v>
      </c>
      <c r="M74" s="23" t="s">
        <v>172</v>
      </c>
      <c r="N74" s="23" t="s">
        <v>279</v>
      </c>
      <c r="O74" s="23" t="s">
        <v>173</v>
      </c>
      <c r="P74" s="37">
        <f t="shared" si="11"/>
        <v>2200</v>
      </c>
      <c r="Q74" s="42"/>
      <c r="R74" s="42"/>
      <c r="S74" s="42">
        <f t="shared" si="12"/>
        <v>2200</v>
      </c>
      <c r="T74" s="42">
        <v>2200</v>
      </c>
      <c r="U74" s="42"/>
      <c r="V74" s="42"/>
      <c r="W74" s="42"/>
      <c r="X74" s="42"/>
      <c r="Y74" s="42"/>
      <c r="Z74" s="34"/>
      <c r="AA74" s="34"/>
      <c r="AB74" s="23" t="s">
        <v>426</v>
      </c>
      <c r="AC74" s="23"/>
      <c r="AD74" s="23"/>
      <c r="AE74" s="26" t="s">
        <v>53</v>
      </c>
      <c r="AF74" s="23">
        <v>1</v>
      </c>
      <c r="AG74" s="55"/>
      <c r="AH74" s="55"/>
      <c r="AI74" s="55"/>
      <c r="AJ74" s="55"/>
      <c r="AK74" s="55"/>
      <c r="AL74" s="55"/>
      <c r="AM74" s="55"/>
      <c r="AN74" s="23" t="s">
        <v>199</v>
      </c>
      <c r="AO74" s="70"/>
      <c r="AP74" s="71"/>
    </row>
    <row r="75" ht="200" customHeight="1" spans="1:42">
      <c r="A75" s="22">
        <v>68</v>
      </c>
      <c r="C75" s="23" t="s">
        <v>454</v>
      </c>
      <c r="D75" s="23" t="s">
        <v>91</v>
      </c>
      <c r="E75" s="23" t="s">
        <v>92</v>
      </c>
      <c r="F75" s="23" t="s">
        <v>424</v>
      </c>
      <c r="G75" s="23" t="s">
        <v>455</v>
      </c>
      <c r="H75" s="23" t="s">
        <v>456</v>
      </c>
      <c r="I75" s="23" t="s">
        <v>371</v>
      </c>
      <c r="J75" s="23">
        <v>15</v>
      </c>
      <c r="K75" s="23" t="s">
        <v>76</v>
      </c>
      <c r="L75" s="23" t="s">
        <v>76</v>
      </c>
      <c r="M75" s="23" t="s">
        <v>146</v>
      </c>
      <c r="N75" s="23" t="s">
        <v>279</v>
      </c>
      <c r="O75" s="23" t="s">
        <v>147</v>
      </c>
      <c r="P75" s="37">
        <f t="shared" si="11"/>
        <v>350</v>
      </c>
      <c r="Q75" s="42"/>
      <c r="R75" s="42"/>
      <c r="S75" s="42">
        <f t="shared" si="12"/>
        <v>350</v>
      </c>
      <c r="T75" s="42">
        <v>350</v>
      </c>
      <c r="U75" s="42"/>
      <c r="V75" s="42"/>
      <c r="W75" s="42"/>
      <c r="X75" s="42"/>
      <c r="Y75" s="42"/>
      <c r="Z75" s="34"/>
      <c r="AA75" s="34"/>
      <c r="AB75" s="23" t="s">
        <v>457</v>
      </c>
      <c r="AC75" s="23"/>
      <c r="AD75" s="23"/>
      <c r="AE75" s="26" t="s">
        <v>53</v>
      </c>
      <c r="AF75" s="23">
        <v>1</v>
      </c>
      <c r="AG75" s="55"/>
      <c r="AH75" s="55"/>
      <c r="AI75" s="55"/>
      <c r="AJ75" s="55"/>
      <c r="AK75" s="55"/>
      <c r="AL75" s="55"/>
      <c r="AM75" s="55"/>
      <c r="AN75" s="23" t="s">
        <v>199</v>
      </c>
      <c r="AO75" s="70"/>
      <c r="AP75" s="71"/>
    </row>
  </sheetData>
  <autoFilter xmlns:etc="http://www.wps.cn/officeDocument/2017/etCustomData" ref="A7:AS75" etc:filterBottomFollowUsedRange="0">
    <extLst/>
  </autoFilter>
  <mergeCells count="50">
    <mergeCell ref="A1:AN1"/>
    <mergeCell ref="A2:C2"/>
    <mergeCell ref="H2:O2"/>
    <mergeCell ref="P2:Q2"/>
    <mergeCell ref="X2:AA2"/>
    <mergeCell ref="AB2:AM2"/>
    <mergeCell ref="P3:AA3"/>
    <mergeCell ref="AE3:AM3"/>
    <mergeCell ref="Q4:W4"/>
    <mergeCell ref="Y4:AA4"/>
    <mergeCell ref="T5:W5"/>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3:O6"/>
    <mergeCell ref="P4:P6"/>
    <mergeCell ref="Q5:Q6"/>
    <mergeCell ref="R5:R6"/>
    <mergeCell ref="S5:S6"/>
    <mergeCell ref="X4:X6"/>
    <mergeCell ref="Y5:Y6"/>
    <mergeCell ref="Z5:Z6"/>
    <mergeCell ref="AA5:AA6"/>
    <mergeCell ref="AB3:AB6"/>
    <mergeCell ref="AC3:AC6"/>
    <mergeCell ref="AD3:AD6"/>
    <mergeCell ref="AE4:AE6"/>
    <mergeCell ref="AF4:AF6"/>
    <mergeCell ref="AG4:AG6"/>
    <mergeCell ref="AH4:AH6"/>
    <mergeCell ref="AI4:AI6"/>
    <mergeCell ref="AJ4:AJ6"/>
    <mergeCell ref="AK4:AK6"/>
    <mergeCell ref="AL4:AL6"/>
    <mergeCell ref="AM4:AM6"/>
    <mergeCell ref="AN3:AN6"/>
    <mergeCell ref="AO3:AO6"/>
    <mergeCell ref="AP3:AP6"/>
  </mergeCells>
  <dataValidations count="4">
    <dataValidation type="list" allowBlank="1" showInputMessage="1" showErrorMessage="1" sqref="L16 L29 L35 L51 K65:L65 K71 K75 K8:K50 K52:K54 L18:L19">
      <formula1>"中央衔接资金,自治区衔接资金,其他涉农整合资金,地方政府债券资金,其他资金"</formula1>
    </dataValidation>
    <dataValidation type="list" allowBlank="1" showInputMessage="1" showErrorMessage="1" sqref="D8:D63 D65:D75">
      <formula1>"产业发展类,就业类,乡村建设类,易地搬迁后扶类,巩固拓展脱贫攻坚成果类,其他类"</formula1>
    </dataValidation>
    <dataValidation type="list" allowBlank="1" showInputMessage="1" showErrorMessage="1" sqref="E8:E63 E65:E75">
      <formula1>"新建,续建,改扩建"</formula1>
    </dataValidation>
    <dataValidation type="list" allowBlank="1" showInputMessage="1" showErrorMessage="1" sqref="AE8:AE75">
      <formula1>"正在编制实施方案,完成编制实施方案,完成实施方案审查 ,完成实施方案批复,发布招投标公告,完成招投标,已开工,已完工"</formula1>
    </dataValidation>
  </dataValidations>
  <pageMargins left="0.590277777777778" right="0.196527777777778" top="0.393055555555556" bottom="0.393055555555556" header="0.298611111111111" footer="0.298611111111111"/>
  <pageSetup paperSize="8" scale="53"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分类汇总表</vt:lpstr>
      <vt:lpstr>洛浦县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2025-02-11T03:26:15Z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D4EF100DF3054507B2EA67C746F057C2_13</vt:lpwstr>
  </property>
  <property fmtid="{D5CDD505-2E9C-101B-9397-08002B2CF9AE}" pid="3" name="KSOProductBuildVer">
    <vt:lpwstr>2052-12.1.0.19770</vt:lpwstr>
  </property>
  <property fmtid="{D5CDD505-2E9C-101B-9397-08002B2CF9AE}" pid="4" name="KSOReadingLayout">
    <vt:bool>true</vt:bool>
  </property>
</Properties>
</file>