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650"/>
  </bookViews>
  <sheets>
    <sheet name="中央第一批" sheetId="20" r:id="rId1"/>
  </sheets>
  <definedNames>
    <definedName name="_xlnm._FilterDatabase" localSheetId="0" hidden="1">中央第一批!$A$7:$BD$27</definedName>
    <definedName name="_xlnm.Print_Area" localSheetId="0">中央第一批!$A$1:$AT$27</definedName>
    <definedName name="_xlnm.Print_Titles" localSheetId="0">中央第一批!$3:$6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<sst xmlns="http://schemas.openxmlformats.org/spreadsheetml/2006/main" count="393" uniqueCount="189">
  <si>
    <t>洛浦县提前下达2024年中央财政衔接推进乡村振兴补助资金项目计划表</t>
  </si>
  <si>
    <t>填报时间：2024年12月15日</t>
  </si>
  <si>
    <t>序号</t>
  </si>
  <si>
    <t>项目库编号</t>
  </si>
  <si>
    <t>项目名称</t>
  </si>
  <si>
    <t>项目类别</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</si>
  <si>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</si>
  <si>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</si>
  <si>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</si>
  <si>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</si>
  <si>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</si>
  <si>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</si>
  <si>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</si>
  <si>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</si>
  <si>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</si>
  <si>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</si>
  <si>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</si>
  <si>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</si>
  <si>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项目进展</t>
  </si>
  <si>
    <t>行业部门意见</t>
  </si>
  <si>
    <t>项目进展情况</t>
  </si>
  <si>
    <t>备注</t>
  </si>
  <si>
    <t>项目总投资</t>
  </si>
  <si>
    <t>政府投资（衔接资金）</t>
  </si>
  <si>
    <t>计划安排其他政府投资</t>
  </si>
  <si>
    <t>企业投资</t>
  </si>
  <si>
    <t>基本情况</t>
  </si>
  <si>
    <t>正在编制实施方案</t>
  </si>
  <si>
    <t>完成编制实施方案</t>
  </si>
  <si>
    <t xml:space="preserve">完成实施方案审查 </t>
  </si>
  <si>
    <t>完成实施方案批复</t>
  </si>
  <si>
    <t>发布招投标公告</t>
  </si>
  <si>
    <t>完成招投标</t>
  </si>
  <si>
    <t>已开工</t>
  </si>
  <si>
    <t>已完工</t>
  </si>
  <si>
    <t>自然资源局意见</t>
  </si>
  <si>
    <t>生态环境局意见</t>
  </si>
  <si>
    <t>林草局意见</t>
  </si>
  <si>
    <t>农业农村局意见</t>
  </si>
  <si>
    <t>水利局意见</t>
  </si>
  <si>
    <t>文旅局意见</t>
  </si>
  <si>
    <t>乡村振兴局意见</t>
  </si>
  <si>
    <t>小计</t>
  </si>
  <si>
    <t>截止2023年年底前已安排资金</t>
  </si>
  <si>
    <t>2024年计划安排资金合计</t>
  </si>
  <si>
    <t>计划安排中央衔接补助资金</t>
  </si>
  <si>
    <t>2024年计划安排资金</t>
  </si>
  <si>
    <t>合计：20个项目</t>
  </si>
  <si>
    <t>2023-653224-0094</t>
  </si>
  <si>
    <t>和田地区洛浦县东西片区供水保障工程（三期）</t>
  </si>
  <si>
    <t>乡村建设类</t>
  </si>
  <si>
    <t>续建</t>
  </si>
  <si>
    <t>2023.05-2024.07</t>
  </si>
  <si>
    <t>洛浦县纳瓦乡、山普鲁镇、多鲁镇、洛浦镇、拜什托格拉克乡</t>
  </si>
  <si>
    <t>改造供水配水管网331.81km及配套附属工程。其中2024年建设内容：改造供水配水管网DN250-DN40PE聚乙烯管共167km，砖砌矩形阀门井36座，砖砌矩形排水井7座，管道过干渠10座，管道过支斗渠10座。路面恢复122400㎡。</t>
  </si>
  <si>
    <t>km</t>
  </si>
  <si>
    <t>中央衔接资金</t>
  </si>
  <si>
    <t>洛浦县水利局</t>
  </si>
  <si>
    <t>罗志</t>
  </si>
  <si>
    <t>通过改造供水管网，对给水系统进行整合优化，从根本上解决供水规模偏小、管网漏损率较高等问题，进一步提高供水保障能力。</t>
  </si>
  <si>
    <t>已开工（2023年续建项目）</t>
  </si>
  <si>
    <t>洛浦县洛浦镇北片区污水处理厂建设工程</t>
  </si>
  <si>
    <t>洛浦县洛浦镇</t>
  </si>
  <si>
    <t>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t>
  </si>
  <si>
    <t>座</t>
  </si>
  <si>
    <t>洛浦县洛浦镇人民政府</t>
  </si>
  <si>
    <t>和田地区生态环境局洛浦县分局</t>
  </si>
  <si>
    <t>亚森·艾尼</t>
  </si>
  <si>
    <t>提高农村生活污水治理率和治理水平，持续改善农村人居环境。</t>
  </si>
  <si>
    <t>洛浦县2024年小额贷款贴息项目</t>
  </si>
  <si>
    <t>产业发展类</t>
  </si>
  <si>
    <t>新建</t>
  </si>
  <si>
    <t>2024.01-2024.12</t>
  </si>
  <si>
    <t>洛浦县布亚乡、恰尔巴格镇、山普鲁镇、纳瓦乡、杭桂镇、多鲁镇、洛浦镇、拜什托格拉克乡、阿其克乡</t>
  </si>
  <si>
    <t>用于全县申请脱贫人口小额贷款贴息，申请人员是全县建档立卡脱贫人口、监测人口，贴息利率按照金融机构发放脱贫人口小额贷款时利率。</t>
  </si>
  <si>
    <t>万户</t>
  </si>
  <si>
    <t>洛浦县乡村振兴局</t>
  </si>
  <si>
    <t>李雪豹</t>
  </si>
  <si>
    <t>鼓励和引导脱贫人口和监测对象发展特色优势产业实现持续稳定增收。</t>
  </si>
  <si>
    <t>软性项目</t>
  </si>
  <si>
    <t>已完成实施方案编制</t>
  </si>
  <si>
    <t>洛浦县2024年脱贫人口（含监测对象）公共服务岗位补助项目</t>
  </si>
  <si>
    <t>就业类</t>
  </si>
  <si>
    <t>洛浦县2024年脱贫人口（含监测户）公共服务岗位补助项目实施对象为洛浦县脱贫人口（含监测户）内聘用的保安、保洁、动物防疫员、后勤人员、专职联防、洛浦县公安系统辅警、教育系统保育员和厨师、全县各村（社区）就业专干等就业岗位，共计3414人。</t>
  </si>
  <si>
    <t>人</t>
  </si>
  <si>
    <t>洛浦县人社局</t>
  </si>
  <si>
    <t>柔孜艾力·图尔荪</t>
  </si>
  <si>
    <t>带动从事公共服务岗位中的脱贫人口（含监测对象）解决无法外出务工人员就近就地就业创业增收。</t>
  </si>
  <si>
    <t>洛浦县2024年项目管理费</t>
  </si>
  <si>
    <t>其他类</t>
  </si>
  <si>
    <t>洛浦县</t>
  </si>
  <si>
    <t>按照衔接资金管理费使用要求列支，主要用于项目前期设计、评审、招标、监理、以及验收等与项目管理相关的支出。</t>
  </si>
  <si>
    <t>-</t>
  </si>
  <si>
    <t>按照衔接资金项目管理费使用要求列支，主要用于项目前期设计、评审、招标、监理、以及验收等与项目管理相关的支出。</t>
  </si>
  <si>
    <t>洛浦县纳瓦乡2024年农田设施配套建设项目</t>
  </si>
  <si>
    <t>2024.04-2024.06</t>
  </si>
  <si>
    <t>洛浦县纳瓦乡阿恰墩村、阿亚格尕帕村、纳瓦村、诺布依村、英巴格村</t>
  </si>
  <si>
    <t>共分为3个灌溉系统,沉砂池及清水池2座；新建砖混结构泵房2座；配套过滤器3套，采用自动反冲洗过滤器。配套施肥罐3套，容积为1000L，项目区共配套变压器2套。</t>
  </si>
  <si>
    <t>个</t>
  </si>
  <si>
    <t>洛浦县纳瓦乡人民政府</t>
  </si>
  <si>
    <t>洛浦县农业农村局</t>
  </si>
  <si>
    <t>帕提古丽·阿布都拉</t>
  </si>
  <si>
    <t>项目的实施，可改善项目区灌溉条件，提高水资源利用率和土地利用率，防止水土流失，增强抗御自然灾害的能力，进一步改善生态环境和农业生产条件，使农田达到稳产、高产农田标准。</t>
  </si>
  <si>
    <t>洛浦县2024年养殖牛以奖代补项目</t>
  </si>
  <si>
    <t>2024.01-2024.09</t>
  </si>
  <si>
    <t>洛浦县布亚乡、恰尔巴格镇、纳瓦乡、山普鲁镇、杭桂镇、多鲁镇、洛浦镇、拜什托格拉克乡、阿其克乡</t>
  </si>
  <si>
    <t>对洛浦县脱贫人口和监测户自行养殖14619头牛进行奖补，经验收合格后通过以奖代补方式奖补。
1.生产母牛9446头，9446户，按5000元/头给予奖补（布亚乡935头、935户；恰尔巴格镇2343头、2343户；纳瓦乡433头、433户；山普鲁镇1546头、1546户；杭桂镇2055头、2055户；多鲁镇1444头、1444户；洛浦镇546头、546户；拜什托格拉克乡138头、138户；阿其克乡6头、6户）。
2.公犊牛1059头、685户，按2000元/头给予奖补（布亚乡95头、42户；恰尔巴格镇405头、305户；纳瓦乡95头、54户；山普鲁镇76头、46户；杭桂镇282头、174户；多鲁镇72头、42户；洛浦镇32头、19户，拜什托格拉克乡4头、2户；阿其克乡1头、1户）。
3.母犊牛4114头、2889户，按3000元/头给予奖补（布亚乡93头、64户；恰尔巴格镇1428头、1052户；纳瓦乡210头、150户；山普鲁镇727头、525户，杭桂镇985头、643户；多鲁镇437头、304户；洛浦镇122头、92户，拜什托格拉克乡59头、33户，阿其克乡53头、35户）。</t>
  </si>
  <si>
    <t>头</t>
  </si>
  <si>
    <t>玉苏普江·穆拉提</t>
  </si>
  <si>
    <t>激励和引导脱贫人口和监测对象发展牛养殖，助力实现持续增收。</t>
  </si>
  <si>
    <t>洛浦县2024年养殖羊以奖代补项目</t>
  </si>
  <si>
    <t>洛浦县布亚乡、纳瓦乡、山普鲁镇、杭桂镇、多鲁镇、洛浦镇、拜什托格拉克乡、阿其克乡</t>
  </si>
  <si>
    <t>对洛浦县脱贫人口和监测户自行养殖羊47345只进行奖补，经验收合格后通过以奖代补方式奖补。
1.生产母羊42901只、8661户，按500元/只给予奖补（其中布亚乡4606只、1011户；纳瓦乡3390只、675户；山普鲁镇11861只、2093户，杭桂镇9753只、2431户；多鲁镇9750只、1745户；洛浦镇2215只、490户；拜什托格拉克乡1233只、209户；阿其克乡93只、7户）。
2.羔羊4444只、835户，按300元/只给予奖补（其中布亚乡198只、46户；纳瓦乡425只、92户；山普鲁镇840只、186户；杭桂镇1179只、184户；多鲁镇752只、198户；洛浦镇206只、48户；拜什托格拉克乡95只、35户，阿其克乡749只、46户）。</t>
  </si>
  <si>
    <t>只</t>
  </si>
  <si>
    <t>激励和引导脱贫人口和监测对象发展羊养殖，助力实现持续增收。</t>
  </si>
  <si>
    <t>洛浦县2024年特色林果（核桃）抚育管理以奖代补项目</t>
  </si>
  <si>
    <t>2024.01-2024.10</t>
  </si>
  <si>
    <t>对洛浦县脱贫人口和监测户特色林果（核桃）抚育管理进行奖补，经验收合格后通过以奖代补方式奖补。
1.修剪补助17500亩，6063户，按110元/亩给予奖补（其中布亚乡2792亩、1020户；恰尔巴格镇5014.22亩、1669户；纳瓦乡1406.8亩、251户；山普鲁镇3583.13亩、1335户，杭桂镇973.6亩、420户；多鲁镇3579.85亩、1309户；洛浦镇67.4亩、27户；拜什托格拉克乡83亩、32户）。
2.施肥补助17770亩，6233户，按550元/亩给予奖补（其中布亚乡2792亩、1020户；恰尔巴格镇5354.3亩、1700户；纳瓦乡892.5亩、363户；山普鲁镇4024.95亩、1336户，杭桂镇976亩、446户；多鲁镇3579.85亩、1309户；洛浦镇67.4亩、27户；拜什托格拉克乡83亩、32户）。
3.有害生物防控补助17600亩，4772户，按36元/亩给予奖补（其中布亚乡2792亩、1020户；恰尔巴格镇5543.6亩、200户；纳瓦乡1234.5亩、484户；山普鲁镇3586.85亩、1362户，杭桂镇718.8亩、342户；多鲁镇3759.85亩、1309户；洛浦镇61.4亩、23户；拜什托格拉克乡83亩、32户）。</t>
  </si>
  <si>
    <t xml:space="preserve">亩 </t>
  </si>
  <si>
    <t>洛浦县林业和草原局</t>
  </si>
  <si>
    <t>吐送江· 阿卜杜拉</t>
  </si>
  <si>
    <t>激励和引导脱贫人口和监测对象发展特色林果，助力实现持续增收。</t>
  </si>
  <si>
    <t>洛浦县杭桂镇2024年农田设施配套建设项目</t>
  </si>
  <si>
    <t>洛浦县杭桂镇阿尔喀依来克村、白杨村、康托喀依村、欧吐拉艾日克村、其木吾斯唐村、琼库尔艾日克村、热合曼普尔村、吾斯塘吾其村、向阳村、英巴格村</t>
  </si>
  <si>
    <t>共分为7个灌溉系统,沉砂池及清水池4座；新建砖混结构泵房4座，配套过滤器7套，配套施肥罐7套，配套变压器4套等，主要改建内容为：改建2处管理用房，配套2台37KW变频启动柜，2台水泵，2套过滤器，2台1000L施肥罐，1套跌落保险。</t>
  </si>
  <si>
    <t>洛浦县杭桂镇人民政府</t>
  </si>
  <si>
    <t>托力木·贾纳尔</t>
  </si>
  <si>
    <t>洛浦县多鲁镇2024年农田设施配套建设项目</t>
  </si>
  <si>
    <t>洛浦县多鲁镇巴格其村、博斯坦村、墩库孜来克村、色日克村、哈勒瓦甫村、喀合勒克村、库都克艾日克村、塔吾尕孜村、唐玛合尼村、托勒尕什村、尧勒其库勒村</t>
  </si>
  <si>
    <t>共分为9个灌溉系统，沉砂池及清水池6座；新建砖混结构泵房6座，配套过滤器9套，配套施肥罐9套，配套变压器6套。</t>
  </si>
  <si>
    <t>洛浦县多鲁镇人民政府</t>
  </si>
  <si>
    <t>麦提喀斯·依明托合提</t>
  </si>
  <si>
    <t>洛浦县洛浦镇阿恰勒村等7个村土地碎片化治理项目</t>
  </si>
  <si>
    <t>2024.03-2024.08</t>
  </si>
  <si>
    <t>洛浦县洛浦镇阿恰勒村、博什坎村、幸福村、喀拉都外村、恰帕勒兰干村、巴什恰帕勒村、塔盘村</t>
  </si>
  <si>
    <t>土地平整工程、灌溉工程和农田输配电工程，具体建设内容如下：⑴土地平整工程
①土地平整面积7319.05亩，分为76个地块，挖方量67.49万m³，填方量62.51万m³，土方借调4.98万m³，挖填平衡；
⑵灌溉工程（灌溉工程主要包括水源工程、首部工程和田间工程）
新建高效节水面积8044.58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t>
  </si>
  <si>
    <t>亩</t>
  </si>
  <si>
    <t>通过土地碎片化治理，整合土地资源，促进土地流转，由“零”变“整”，提高农作物产量，拓宽群众增收渠道，推动农业规模化发展。</t>
  </si>
  <si>
    <t>洛浦县恰尔巴格镇2024年土地碎片化治理项目</t>
  </si>
  <si>
    <t>洛浦县恰尔巴格镇玛丽艳新村</t>
  </si>
  <si>
    <t>土地平整工程、灌溉工程和农田输配电工程，具体建设内容如下：
⑴土地平整工程
①土地平整面积620亩，分为7个地块，挖方量6.49万m³，填方量6.38万m³，土方借调0.11万m³，挖填平衡；
⑵灌溉工程（灌溉工程主要包括水源工程、首部工程和田间工程）
新建高效节水面积620亩，建设内容包括：连接渠、沉砂池、首部系统配套、地埋输配水管网、田间滴灌管网及设备安装等,共划分1个滴灌系统，1个首部，均为地表水灌溉系统，具体如下：新建连接渠30m,沉砂池及清水池1个；砖混结构泵房1座；自动反冲洗网式过滤器1套；卧式离心泵1台；施肥罐1套；埋设PVC-M管道17.93km；PE管道25.3km；
⑶农田输配电工程
配套变压器1套，容量100VA，架设10kv输电线路0.3km。</t>
  </si>
  <si>
    <t>洛浦县恰尔巴格镇人民政府</t>
  </si>
  <si>
    <t>依明托乎提·艾合麦提</t>
  </si>
  <si>
    <t>首部办理设施农用地手续，不允许占基本农田、林地、草地</t>
  </si>
  <si>
    <t>按要求办理环评手续</t>
  </si>
  <si>
    <t>需落实项目实施地块，并提供矢量数据套图</t>
  </si>
  <si>
    <t>无意见</t>
  </si>
  <si>
    <t>需做水资源论证及水土保持方案。</t>
  </si>
  <si>
    <t>需落实项目实施地块</t>
  </si>
  <si>
    <t>洛浦县布亚乡库玛提村支渠防渗建设项目</t>
  </si>
  <si>
    <t>2024.03-2024.07</t>
  </si>
  <si>
    <t>洛浦县布亚乡库玛提村</t>
  </si>
  <si>
    <t>建设渠道长度3.251km,配套建筑物33座。灌溉面积0.50万亩，设计流量1.2～1.5m³/s。</t>
  </si>
  <si>
    <t>完善农田渠系建设,提高水资源利用率，扩大灌溉面积，补齐农业生产短板,助力乡村振兴。</t>
  </si>
  <si>
    <t>同意，按要求办理环评备案登记手续。</t>
  </si>
  <si>
    <t>同意，需提供完整矢量数据及渠道断面图。</t>
  </si>
  <si>
    <t>正在编制实施方案。</t>
  </si>
  <si>
    <t>洛浦县多鲁镇唐玛合尼村等3个村支渠防渗建设项目</t>
  </si>
  <si>
    <t>洛浦县多鲁镇唐玛合尼村、塔尕其艾日克村、肖尔阔台克村</t>
  </si>
  <si>
    <t>防渗渠总长为5.878km，配套渠系建筑物107座。设计流量0.7-1.6m³/s，灌溉面积0.38万亩。其中多鲁镇硝尔阔台克村支渠1.231km，配套建筑物18座；多鲁镇巴格其支、斗渠（多鲁镇唐玛合尼村）1.692km，配套建筑物17座；多鲁镇第一管理区（多鲁镇塔尕其艾日克村）支渠1.802km，配套建筑物34座；多鲁镇唐玛合尼村斗渠1.153km，配套建筑物38座。</t>
  </si>
  <si>
    <t>同意，原渠道修建无意见</t>
  </si>
  <si>
    <t>同意，按要求办理环评登记手续。</t>
  </si>
  <si>
    <t>同意，需提供完整矢量数据及口宽数据再次比对。
1、硝尔阔台克村、塘玛合尼村路段涉及林地，需办理林地征占手续（地区办理，办理时长30天）。
2、哈勒瓦普村三调数据为林地，林草一张图中90米没问题，剩余路段全为林地，需办理林地征占手续（地区办理，办理时长30天）。
3、该项目哈勒瓦普段由于交通局“十四五”规划需将其旁边主干路拓宽至15米，导致该渠道无法修建，需与交通局协调。</t>
  </si>
  <si>
    <t>洛浦县恰尔巴格镇巴什格加村等4个村防渗渠建设项目</t>
  </si>
  <si>
    <t>洛浦县恰尔巴格镇巴什格加村、阿亚格格加村、加依托格拉克村 、格加喀尔克村</t>
  </si>
  <si>
    <t>防渗渠道长度7.28km，配套建筑物97座，灌溉面积1.525万亩，设计流量0.3～1.35m³/s。其中：巴什格加村防渗改造2.044km，设计流量0.22-0.49m³/s，节制分水闸27座，农桥5座；阿亚格格加村防渗改造2.77km，设计流量0.43-0.65m³/s，节制分水闸28座，农桥12座；加依托格拉克村防渗改造1.603km，设计流量1.3m³/s，节制分水闸10座，农桥6座；格加喀尔克村防渗改造0.863km，设计流量1.3m³/s，节制分水闸2座，农桥6座；跌水1座。</t>
  </si>
  <si>
    <t>同意，1、提供完整矢量数据及渠道宽度。
2、对涉及到的林地办理征占用林地手续。</t>
  </si>
  <si>
    <t>实施方案12月9日已经洛浦县水利局审查，设计院正在修改方案，待出具审查意见</t>
  </si>
  <si>
    <t>洛浦县山普鲁镇三、四支渠防渗改造项目</t>
  </si>
  <si>
    <t>洛浦县山普鲁镇巴什艾日克，阿亚格艾日克，恰克玛克村、加依艾日克村、库木巴格村</t>
  </si>
  <si>
    <t>防渗渠道总长为5.434km，配套渠系建筑物30座。设计流量2.34m³/s，控制灌溉面积0.62万亩。其中山普鲁镇三支渠3.294km，四支渠2.140km。</t>
  </si>
  <si>
    <t>洛浦县鸽产业提质增效融合发展项目</t>
  </si>
  <si>
    <t>2024.03-2024.10</t>
  </si>
  <si>
    <t>洛浦县多鲁镇墩库孜来克村</t>
  </si>
  <si>
    <t>引进新品种种鸽4万对,品种米玛斯，改造原有386.72㎡孵化车间，改成速冻库1间，建筑面积55㎡。改建冷库4间，其中：60㎡3间，48㎡1间，共228㎡，地上一层，组装式冷库，配套相关冷链设备；购置种鸽养殖，孵化，消毒，屠宰等相关设备设施。</t>
  </si>
  <si>
    <t>万对</t>
  </si>
  <si>
    <t>洛浦县供销社</t>
  </si>
  <si>
    <t>陈学贤</t>
  </si>
  <si>
    <t>通过补链延链，促进产业升级和转型，实现鸽产业提质增效，带动富余劳动力就地就近就业，壮大村集体经济。</t>
  </si>
  <si>
    <t>洛浦县拜什托格拉克乡亚阔恰村等2个村防渗渠建设项目</t>
  </si>
  <si>
    <t>洛浦县拜什托格拉克乡亚阔恰村、拜什托格拉克村</t>
  </si>
  <si>
    <t>防渗渠道总长7.2km，配套渠系建筑物98座，设计流量1～0.3m³/s，渠道灌溉控制面积0.8万亩。其中亚阔恰支渠防渗改造长度为2.056km，配套建筑物20座，渠道灌溉控制面积为0.5万亩；拜什托格拉克村支渠防渗改造长度为5.144km，配套建筑物78座，渠道灌溉控制面积为0.3万亩。</t>
  </si>
  <si>
    <t>同意，原址修建，不得占用一般耕地与基本农田。</t>
  </si>
  <si>
    <t>同意，需提供相关矢量数据进行地块核实。</t>
  </si>
  <si>
    <t>已出具批复，正在发布招标公告、办理两证一书。</t>
  </si>
  <si>
    <t>洛浦县拜什托格拉克乡二分干渠防渗渠建设项目</t>
  </si>
  <si>
    <t>洛浦县拜什托格拉克乡托格拉克博斯坦村</t>
  </si>
  <si>
    <t>建设渠道长度4.041km，渠系配套建筑物13座，节制左右分水闸4座，节制左分水闸3座，左右分水闸1座，右分水闸1座，左分水闸3座、交通桥1座，设计流量6.15～4.22m³/s，改善灌溉面积2.7725万亩。</t>
  </si>
  <si>
    <t>完成测绘地勘设计实施方案编制，完成实施方案审查意见和实施方案批复、发改委赋码等报批手续，正在进行施工图审查和同步办理乡村规划许可证、不占地证明等土地手续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</si>
</sst>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_ "/>
    <numFmt numFmtId="178" formatCode="0.00_ "/>
    <numFmt numFmtId="179" formatCode="0.0_ "/>
    <numFmt numFmtId="180" formatCode="0_);[Red]\(0\)"/>
  </numFmts>
  <fonts count="40">
    <font>
      <sz val="11"/>
      <color theme="1"/>
      <name val="宋体"/>
      <charset val="134"/>
      <scheme val="minor"/>
    </font>
    <font>
      <sz val="24"/>
      <name val="方正小标宋简体"/>
      <charset val="134"/>
    </font>
    <font>
      <sz val="12"/>
      <name val="宋体"/>
      <charset val="134"/>
    </font>
    <font>
      <b/>
      <sz val="14"/>
      <name val="黑体"/>
      <charset val="134"/>
    </font>
    <font>
      <b/>
      <sz val="12"/>
      <name val="黑体"/>
      <charset val="134"/>
    </font>
    <font>
      <b/>
      <sz val="16"/>
      <name val="黑体"/>
      <charset val="134"/>
    </font>
    <font>
      <b/>
      <sz val="18"/>
      <name val="黑体"/>
      <charset val="134"/>
    </font>
    <font>
      <sz val="14"/>
      <name val="方正公文楷体"/>
      <charset val="134"/>
    </font>
    <font>
      <sz val="14"/>
      <name val="宋体"/>
      <charset val="134"/>
      <scheme val="minor"/>
    </font>
    <font>
      <sz val="14"/>
      <name val="宋体"/>
      <charset val="134"/>
    </font>
    <font>
      <sz val="11"/>
      <name val="Times New Roman"/>
      <charset val="134"/>
    </font>
    <font>
      <sz val="14"/>
      <color theme="1"/>
      <name val="宋体"/>
      <charset val="134"/>
      <scheme val="minor"/>
    </font>
    <font>
      <b/>
      <sz val="14"/>
      <name val="宋体"/>
      <charset val="134"/>
    </font>
    <font>
      <sz val="16"/>
      <color rgb="FFFF0000"/>
      <name val="宋体"/>
      <charset val="134"/>
    </font>
    <font>
      <b/>
      <sz val="10"/>
      <name val="黑体"/>
      <charset val="134"/>
    </font>
    <font>
      <b/>
      <sz val="14"/>
      <color theme="1"/>
      <name val="宋体"/>
      <charset val="134"/>
    </font>
    <font>
      <sz val="14"/>
      <color theme="1"/>
      <name val="宋体"/>
      <charset val="134"/>
    </font>
    <font>
      <sz val="11"/>
      <name val="宋体"/>
      <charset val="134"/>
    </font>
    <font>
      <b/>
      <sz val="14"/>
      <name val="方正公文楷体"/>
      <charset val="134"/>
    </font>
    <font>
      <b/>
      <sz val="14"/>
      <color theme="1"/>
      <name val="宋体"/>
      <charset val="134"/>
      <scheme val="minor"/>
    </font>
    <font>
      <b/>
      <sz val="18"/>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5" borderId="14" applyNumberFormat="0" applyAlignment="0" applyProtection="0">
      <alignment vertical="center"/>
    </xf>
    <xf numFmtId="0" fontId="30" fillId="6" borderId="15" applyNumberFormat="0" applyAlignment="0" applyProtection="0">
      <alignment vertical="center"/>
    </xf>
    <xf numFmtId="0" fontId="31" fillId="6" borderId="14" applyNumberFormat="0" applyAlignment="0" applyProtection="0">
      <alignment vertical="center"/>
    </xf>
    <xf numFmtId="0" fontId="32" fillId="7"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2" fillId="0" borderId="0"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177" fontId="1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177" fontId="13" fillId="0" borderId="0" xfId="0" applyNumberFormat="1" applyFont="1" applyFill="1" applyAlignment="1">
      <alignment horizontal="center" vertical="center" wrapText="1"/>
    </xf>
    <xf numFmtId="177" fontId="1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177" fontId="14" fillId="0" borderId="5" xfId="0" applyNumberFormat="1"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177" fontId="14" fillId="0" borderId="7"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7" fontId="15" fillId="3" borderId="1" xfId="0" applyNumberFormat="1" applyFont="1" applyFill="1" applyBorder="1" applyAlignment="1">
      <alignment horizontal="center" vertical="center"/>
    </xf>
    <xf numFmtId="0" fontId="16" fillId="0" borderId="1" xfId="0" applyFont="1" applyFill="1" applyBorder="1" applyAlignment="1">
      <alignment wrapText="1"/>
    </xf>
    <xf numFmtId="177" fontId="15" fillId="0" borderId="1" xfId="0" applyNumberFormat="1" applyFont="1" applyBorder="1" applyAlignment="1">
      <alignment horizontal="center" vertical="center"/>
    </xf>
    <xf numFmtId="0" fontId="17" fillId="0" borderId="0" xfId="0" applyFont="1" applyFill="1" applyAlignment="1">
      <alignment horizontal="center" vertical="center" wrapText="1"/>
    </xf>
    <xf numFmtId="0" fontId="2"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9" fillId="0" borderId="1" xfId="0" applyFont="1" applyFill="1" applyBorder="1" applyAlignment="1">
      <alignment wrapText="1"/>
    </xf>
    <xf numFmtId="0" fontId="18" fillId="0" borderId="1" xfId="0" applyFont="1" applyFill="1" applyBorder="1" applyAlignment="1">
      <alignment horizontal="center" vertical="center" wrapText="1"/>
    </xf>
    <xf numFmtId="180" fontId="19" fillId="0" borderId="8" xfId="0" applyNumberFormat="1" applyFont="1" applyFill="1" applyBorder="1" applyAlignment="1">
      <alignment horizontal="center" vertical="center" wrapText="1"/>
    </xf>
    <xf numFmtId="180" fontId="19" fillId="0" borderId="9" xfId="0" applyNumberFormat="1" applyFont="1" applyFill="1" applyBorder="1" applyAlignment="1">
      <alignment horizontal="center" vertical="center" wrapText="1"/>
    </xf>
    <xf numFmtId="180" fontId="19" fillId="0" borderId="10" xfId="0" applyNumberFormat="1" applyFont="1" applyFill="1" applyBorder="1" applyAlignment="1">
      <alignment horizontal="center" vertical="center" wrapText="1"/>
    </xf>
    <xf numFmtId="180" fontId="20" fillId="2" borderId="10"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D27"/>
  <sheetViews>
    <sheetView tabSelected="1" view="pageBreakPreview" zoomScale="70" zoomScaleNormal="55" topLeftCell="I21" workbookViewId="0">
      <selection activeCell="AN22" sqref="AN22"/>
    </sheetView>
  </sheetViews>
  <sheetFormatPr defaultColWidth="9" defaultRowHeight="13.5"/>
  <cols>
    <col min="1" max="1" width="3.7787610619469" customWidth="1"/>
    <col min="2" max="2" width="8.75221238938053" hidden="1" customWidth="1"/>
    <col min="3" max="3" width="23.4336283185841" customWidth="1"/>
    <col min="4" max="4" width="8.03539823008849" customWidth="1"/>
    <col min="5" max="5" width="6.7787610619469" customWidth="1"/>
    <col min="6" max="6" width="12.5044247787611" customWidth="1"/>
    <col min="7" max="7" width="14.3805309734513" customWidth="1"/>
    <col min="8" max="8" width="69.6902654867257" customWidth="1"/>
    <col min="9" max="9" width="4.64601769911504" customWidth="1"/>
    <col min="10" max="10" width="11.3982300884956" customWidth="1"/>
    <col min="11" max="11" width="6.7787610619469" hidden="1" customWidth="1"/>
    <col min="12" max="12" width="6.7787610619469" customWidth="1"/>
    <col min="13" max="13" width="8.58407079646018" customWidth="1"/>
    <col min="14" max="15" width="8.02654867256637" customWidth="1"/>
    <col min="16" max="16" width="15.5309734513274" customWidth="1"/>
    <col min="17" max="17" width="15.8938053097345" customWidth="1"/>
    <col min="18" max="20" width="17.3185840707965" customWidth="1"/>
    <col min="21" max="21" width="15.353982300885" hidden="1" customWidth="1"/>
    <col min="22" max="23" width="7.7787610619469" hidden="1" customWidth="1"/>
    <col min="24" max="24" width="10.4513274336283" hidden="1" customWidth="1"/>
    <col min="25" max="25" width="14.5398230088496" hidden="1" customWidth="1"/>
    <col min="26" max="26" width="7.7787610619469" hidden="1" customWidth="1"/>
    <col min="27" max="27" width="16.1327433628319" hidden="1" customWidth="1"/>
    <col min="28" max="28" width="35.7079646017699" customWidth="1"/>
    <col min="29" max="29" width="12.9646017699115" hidden="1" customWidth="1"/>
    <col min="30" max="37" width="5.90265486725664" hidden="1" customWidth="1"/>
    <col min="38" max="38" width="18.0353982300885" hidden="1" customWidth="1"/>
    <col min="39" max="39" width="13.929203539823" hidden="1" customWidth="1"/>
    <col min="40" max="40" width="50.7079646017699" hidden="1" customWidth="1"/>
    <col min="41" max="41" width="15.3716814159292" hidden="1" customWidth="1"/>
    <col min="42" max="42" width="15.1238938053097" hidden="1" customWidth="1"/>
    <col min="43" max="43" width="13.3716814159292" hidden="1" customWidth="1"/>
    <col min="44" max="44" width="15.2477876106195" hidden="1" customWidth="1"/>
    <col min="45" max="45" width="32.5044247787611" hidden="1" customWidth="1"/>
    <col min="46" max="46" width="6.6283185840708" customWidth="1"/>
    <col min="48" max="48" width="12.6283185840708"/>
    <col min="55" max="55" width="10.3716814159292"/>
    <col min="56" max="56" width="12.6283185840708"/>
  </cols>
  <sheetData>
    <row r="1" ht="31.1" spans="1:46">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ht="20.25" spans="1:46">
      <c r="A2" s="2"/>
      <c r="B2" s="2"/>
      <c r="C2" s="2"/>
      <c r="D2" s="2"/>
      <c r="E2" s="2"/>
      <c r="F2" s="2"/>
      <c r="G2" s="2"/>
      <c r="H2" s="2"/>
      <c r="I2" s="2"/>
      <c r="J2" s="2"/>
      <c r="K2" s="2"/>
      <c r="L2" s="2"/>
      <c r="M2" s="2"/>
      <c r="N2" s="2"/>
      <c r="O2" s="2"/>
      <c r="P2" s="15"/>
      <c r="Q2" s="15"/>
      <c r="R2" s="15"/>
      <c r="S2" s="15"/>
      <c r="T2" s="15"/>
      <c r="U2" s="15"/>
      <c r="V2" s="15"/>
      <c r="W2" s="15"/>
      <c r="X2" s="27"/>
      <c r="Y2" s="27"/>
      <c r="Z2" s="27"/>
      <c r="AA2" s="27"/>
      <c r="AB2" s="42" t="s">
        <v>1</v>
      </c>
      <c r="AC2" s="43"/>
      <c r="AD2" s="43"/>
      <c r="AE2" s="43"/>
      <c r="AF2" s="43"/>
      <c r="AG2" s="43"/>
      <c r="AH2" s="43"/>
      <c r="AI2" s="43"/>
      <c r="AJ2" s="43"/>
      <c r="AK2" s="43"/>
      <c r="AL2" s="43"/>
      <c r="AM2" s="43"/>
      <c r="AN2" s="43"/>
      <c r="AO2" s="43"/>
      <c r="AP2" s="43"/>
      <c r="AQ2" s="43"/>
      <c r="AR2" s="43"/>
      <c r="AS2" s="43"/>
      <c r="AT2" s="43"/>
    </row>
    <row r="3" ht="49" customHeight="1" spans="1:46">
      <c r="A3" s="3" t="s">
        <v>2</v>
      </c>
      <c r="B3" s="3" t="s">
        <v>3</v>
      </c>
      <c r="C3" s="3" t="s">
        <v>4</v>
      </c>
      <c r="D3" s="3" t="s">
        <v>5</v>
      </c>
      <c r="E3" s="4" t="s">
        <v>6</v>
      </c>
      <c r="F3" s="3" t="s">
        <v>7</v>
      </c>
      <c r="G3" s="3" t="s">
        <v>8</v>
      </c>
      <c r="H3" s="5" t="s">
        <v>9</v>
      </c>
      <c r="I3" s="3" t="s">
        <v>10</v>
      </c>
      <c r="J3" s="3" t="s">
        <v>11</v>
      </c>
      <c r="K3" s="3" t="s">
        <v>12</v>
      </c>
      <c r="L3" s="3" t="s">
        <v>12</v>
      </c>
      <c r="M3" s="3" t="s">
        <v>13</v>
      </c>
      <c r="N3" s="16" t="s">
        <v>14</v>
      </c>
      <c r="O3" s="16" t="s">
        <v>15</v>
      </c>
      <c r="P3" s="17" t="s">
        <v>16</v>
      </c>
      <c r="Q3" s="17"/>
      <c r="R3" s="17"/>
      <c r="S3" s="17"/>
      <c r="T3" s="17"/>
      <c r="U3" s="17"/>
      <c r="V3" s="17"/>
      <c r="W3" s="17"/>
      <c r="X3" s="17"/>
      <c r="Y3" s="17"/>
      <c r="Z3" s="17"/>
      <c r="AA3" s="17"/>
      <c r="AB3" s="5" t="s">
        <v>17</v>
      </c>
      <c r="AC3" s="5" t="s">
        <v>18</v>
      </c>
      <c r="AD3" s="5"/>
      <c r="AE3" s="5"/>
      <c r="AF3" s="5"/>
      <c r="AG3" s="5"/>
      <c r="AH3" s="5"/>
      <c r="AI3" s="5"/>
      <c r="AJ3" s="5"/>
      <c r="AK3" s="5"/>
      <c r="AL3" s="5" t="s">
        <v>19</v>
      </c>
      <c r="AM3" s="5"/>
      <c r="AN3" s="5"/>
      <c r="AO3" s="5"/>
      <c r="AP3" s="5"/>
      <c r="AQ3" s="5"/>
      <c r="AR3" s="5"/>
      <c r="AS3" s="51" t="s">
        <v>20</v>
      </c>
      <c r="AT3" s="5" t="s">
        <v>21</v>
      </c>
    </row>
    <row r="4" ht="49" customHeight="1" spans="1:46">
      <c r="A4" s="3"/>
      <c r="B4" s="3"/>
      <c r="C4" s="3"/>
      <c r="D4" s="3"/>
      <c r="E4" s="4"/>
      <c r="F4" s="3"/>
      <c r="G4" s="3"/>
      <c r="H4" s="5"/>
      <c r="I4" s="3"/>
      <c r="J4" s="3"/>
      <c r="K4" s="3"/>
      <c r="L4" s="3"/>
      <c r="M4" s="3"/>
      <c r="N4" s="16"/>
      <c r="O4" s="16"/>
      <c r="P4" s="16" t="s">
        <v>22</v>
      </c>
      <c r="Q4" s="28" t="s">
        <v>23</v>
      </c>
      <c r="R4" s="28"/>
      <c r="S4" s="28"/>
      <c r="T4" s="28"/>
      <c r="U4" s="28"/>
      <c r="V4" s="28"/>
      <c r="W4" s="28"/>
      <c r="X4" s="29" t="s">
        <v>24</v>
      </c>
      <c r="Y4" s="16" t="s">
        <v>25</v>
      </c>
      <c r="Z4" s="16"/>
      <c r="AA4" s="16"/>
      <c r="AB4" s="5"/>
      <c r="AC4" s="4" t="s">
        <v>26</v>
      </c>
      <c r="AD4" s="4" t="s">
        <v>27</v>
      </c>
      <c r="AE4" s="4" t="s">
        <v>28</v>
      </c>
      <c r="AF4" s="4" t="s">
        <v>29</v>
      </c>
      <c r="AG4" s="4" t="s">
        <v>30</v>
      </c>
      <c r="AH4" s="4" t="s">
        <v>31</v>
      </c>
      <c r="AI4" s="4" t="s">
        <v>32</v>
      </c>
      <c r="AJ4" s="4" t="s">
        <v>33</v>
      </c>
      <c r="AK4" s="4" t="s">
        <v>34</v>
      </c>
      <c r="AL4" s="47" t="s">
        <v>35</v>
      </c>
      <c r="AM4" s="47" t="s">
        <v>36</v>
      </c>
      <c r="AN4" s="47" t="s">
        <v>37</v>
      </c>
      <c r="AO4" s="47" t="s">
        <v>38</v>
      </c>
      <c r="AP4" s="47" t="s">
        <v>39</v>
      </c>
      <c r="AQ4" s="47" t="s">
        <v>40</v>
      </c>
      <c r="AR4" s="47" t="s">
        <v>41</v>
      </c>
      <c r="AS4" s="52"/>
      <c r="AT4" s="5"/>
    </row>
    <row r="5" ht="49" customHeight="1" spans="1:46">
      <c r="A5" s="3"/>
      <c r="B5" s="3"/>
      <c r="C5" s="3"/>
      <c r="D5" s="3"/>
      <c r="E5" s="4"/>
      <c r="F5" s="3"/>
      <c r="G5" s="3"/>
      <c r="H5" s="5"/>
      <c r="I5" s="3"/>
      <c r="J5" s="3"/>
      <c r="K5" s="3"/>
      <c r="L5" s="3"/>
      <c r="M5" s="3"/>
      <c r="N5" s="16"/>
      <c r="O5" s="16"/>
      <c r="P5" s="16"/>
      <c r="Q5" s="28" t="s">
        <v>42</v>
      </c>
      <c r="R5" s="28" t="s">
        <v>43</v>
      </c>
      <c r="S5" s="28" t="s">
        <v>44</v>
      </c>
      <c r="T5" s="30" t="s">
        <v>45</v>
      </c>
      <c r="U5" s="31"/>
      <c r="V5" s="31"/>
      <c r="W5" s="32"/>
      <c r="X5" s="29"/>
      <c r="Y5" s="28" t="s">
        <v>42</v>
      </c>
      <c r="Z5" s="28" t="s">
        <v>43</v>
      </c>
      <c r="AA5" s="28" t="s">
        <v>46</v>
      </c>
      <c r="AB5" s="5"/>
      <c r="AC5" s="4"/>
      <c r="AD5" s="4"/>
      <c r="AE5" s="4"/>
      <c r="AF5" s="4"/>
      <c r="AG5" s="4"/>
      <c r="AH5" s="4"/>
      <c r="AI5" s="4"/>
      <c r="AJ5" s="4"/>
      <c r="AK5" s="4"/>
      <c r="AL5" s="48"/>
      <c r="AM5" s="48"/>
      <c r="AN5" s="48"/>
      <c r="AO5" s="48"/>
      <c r="AP5" s="48"/>
      <c r="AQ5" s="48"/>
      <c r="AR5" s="48"/>
      <c r="AS5" s="52"/>
      <c r="AT5" s="5"/>
    </row>
    <row r="6" ht="49" customHeight="1" spans="1:46">
      <c r="A6" s="3"/>
      <c r="B6" s="3"/>
      <c r="C6" s="3"/>
      <c r="D6" s="3"/>
      <c r="E6" s="4"/>
      <c r="F6" s="3"/>
      <c r="G6" s="3"/>
      <c r="H6" s="5"/>
      <c r="I6" s="3"/>
      <c r="J6" s="3"/>
      <c r="K6" s="3"/>
      <c r="L6" s="3"/>
      <c r="M6" s="3"/>
      <c r="N6" s="16"/>
      <c r="O6" s="16"/>
      <c r="P6" s="16"/>
      <c r="Q6" s="28"/>
      <c r="R6" s="28"/>
      <c r="S6" s="28"/>
      <c r="T6" s="33"/>
      <c r="U6" s="34"/>
      <c r="V6" s="34"/>
      <c r="W6" s="35"/>
      <c r="X6" s="29"/>
      <c r="Y6" s="28"/>
      <c r="Z6" s="28"/>
      <c r="AA6" s="28"/>
      <c r="AB6" s="5"/>
      <c r="AC6" s="4"/>
      <c r="AD6" s="4"/>
      <c r="AE6" s="4"/>
      <c r="AF6" s="4"/>
      <c r="AG6" s="4"/>
      <c r="AH6" s="4"/>
      <c r="AI6" s="4"/>
      <c r="AJ6" s="4"/>
      <c r="AK6" s="4"/>
      <c r="AL6" s="49"/>
      <c r="AM6" s="49"/>
      <c r="AN6" s="49"/>
      <c r="AO6" s="49"/>
      <c r="AP6" s="49"/>
      <c r="AQ6" s="49"/>
      <c r="AR6" s="49"/>
      <c r="AS6" s="53"/>
      <c r="AT6" s="5"/>
    </row>
    <row r="7" ht="70" customHeight="1" spans="1:56">
      <c r="A7" s="6" t="s">
        <v>47</v>
      </c>
      <c r="B7" s="6"/>
      <c r="C7" s="7"/>
      <c r="D7" s="6"/>
      <c r="E7" s="6"/>
      <c r="F7" s="6"/>
      <c r="G7" s="6"/>
      <c r="H7" s="6"/>
      <c r="I7" s="6"/>
      <c r="J7" s="6"/>
      <c r="K7" s="6"/>
      <c r="L7" s="6"/>
      <c r="M7" s="6"/>
      <c r="N7" s="18"/>
      <c r="O7" s="18"/>
      <c r="P7" s="19">
        <v>50109.49</v>
      </c>
      <c r="Q7" s="19">
        <v>45634.628444</v>
      </c>
      <c r="R7" s="19">
        <v>4850.628444</v>
      </c>
      <c r="S7" s="18">
        <v>40784</v>
      </c>
      <c r="T7" s="18">
        <v>40784</v>
      </c>
      <c r="U7" s="19">
        <v>0</v>
      </c>
      <c r="V7" s="18"/>
      <c r="W7" s="18"/>
      <c r="X7" s="18"/>
      <c r="Y7" s="18"/>
      <c r="Z7" s="18"/>
      <c r="AA7" s="18"/>
      <c r="AB7" s="6"/>
      <c r="AC7" s="6"/>
      <c r="AD7" s="6" t="e">
        <v>#REF!</v>
      </c>
      <c r="AE7" s="6" t="e">
        <v>#REF!</v>
      </c>
      <c r="AF7" s="6" t="e">
        <v>#REF!</v>
      </c>
      <c r="AG7" s="6" t="e">
        <v>#REF!</v>
      </c>
      <c r="AH7" s="6" t="e">
        <v>#REF!</v>
      </c>
      <c r="AI7" s="6" t="e">
        <v>#REF!</v>
      </c>
      <c r="AJ7" s="6" t="e">
        <v>#REF!</v>
      </c>
      <c r="AK7" s="6" t="e">
        <v>#REF!</v>
      </c>
      <c r="AL7" s="50"/>
      <c r="AM7" s="50"/>
      <c r="AN7" s="50"/>
      <c r="AO7" s="50"/>
      <c r="AP7" s="50"/>
      <c r="AQ7" s="50"/>
      <c r="AR7" s="50"/>
      <c r="AS7" s="50"/>
      <c r="AT7" s="6"/>
      <c r="AV7">
        <v>40784</v>
      </c>
      <c r="AY7">
        <f>AV7-T7</f>
        <v>0</v>
      </c>
      <c r="BC7">
        <f>SUBTOTAL(9,T10:T27)</f>
        <v>29216.93</v>
      </c>
      <c r="BD7">
        <f>BC7/40784</f>
        <v>0.716382159670459</v>
      </c>
    </row>
    <row r="8" ht="172" customHeight="1" spans="1:53">
      <c r="A8" s="8">
        <v>1</v>
      </c>
      <c r="B8" s="9" t="s">
        <v>48</v>
      </c>
      <c r="C8" s="10" t="s">
        <v>49</v>
      </c>
      <c r="D8" s="10" t="s">
        <v>50</v>
      </c>
      <c r="E8" s="10" t="s">
        <v>51</v>
      </c>
      <c r="F8" s="10" t="s">
        <v>52</v>
      </c>
      <c r="G8" s="10" t="s">
        <v>53</v>
      </c>
      <c r="H8" s="11" t="s">
        <v>54</v>
      </c>
      <c r="I8" s="10" t="s">
        <v>55</v>
      </c>
      <c r="J8" s="10">
        <v>331.81</v>
      </c>
      <c r="K8" s="10" t="s">
        <v>56</v>
      </c>
      <c r="L8" s="10" t="s">
        <v>56</v>
      </c>
      <c r="M8" s="10" t="s">
        <v>57</v>
      </c>
      <c r="N8" s="10" t="s">
        <v>57</v>
      </c>
      <c r="O8" s="10" t="s">
        <v>58</v>
      </c>
      <c r="P8" s="20">
        <v>9100</v>
      </c>
      <c r="Q8" s="21">
        <v>8514.29</v>
      </c>
      <c r="R8" s="21">
        <v>3914.29</v>
      </c>
      <c r="S8" s="20">
        <v>4600</v>
      </c>
      <c r="T8" s="20">
        <v>4600</v>
      </c>
      <c r="U8" s="21"/>
      <c r="V8" s="21"/>
      <c r="W8" s="36"/>
      <c r="X8" s="36"/>
      <c r="Y8" s="21"/>
      <c r="Z8" s="21"/>
      <c r="AA8" s="21"/>
      <c r="AB8" s="38" t="s">
        <v>59</v>
      </c>
      <c r="AC8" s="10" t="s">
        <v>33</v>
      </c>
      <c r="AD8" s="10"/>
      <c r="AE8" s="10"/>
      <c r="AF8" s="10"/>
      <c r="AG8" s="10"/>
      <c r="AH8" s="10"/>
      <c r="AI8" s="10"/>
      <c r="AJ8" s="10">
        <v>1</v>
      </c>
      <c r="AK8" s="10"/>
      <c r="AL8" s="10" t="s">
        <v>60</v>
      </c>
      <c r="AM8" s="10" t="s">
        <v>60</v>
      </c>
      <c r="AN8" s="10" t="s">
        <v>60</v>
      </c>
      <c r="AO8" s="10" t="s">
        <v>60</v>
      </c>
      <c r="AP8" s="10"/>
      <c r="AQ8" s="10"/>
      <c r="AR8" s="10"/>
      <c r="AS8" s="10" t="s">
        <v>33</v>
      </c>
      <c r="AT8" s="10"/>
      <c r="AV8">
        <v>4500</v>
      </c>
      <c r="BA8" s="54" t="e">
        <f>VLOOKUP(C8,#REF!,1,FALSE)</f>
        <v>#REF!</v>
      </c>
    </row>
    <row r="9" ht="276" customHeight="1" spans="1:53">
      <c r="A9" s="8">
        <v>2</v>
      </c>
      <c r="B9" s="9"/>
      <c r="C9" s="10" t="s">
        <v>61</v>
      </c>
      <c r="D9" s="10" t="s">
        <v>50</v>
      </c>
      <c r="E9" s="10" t="s">
        <v>51</v>
      </c>
      <c r="F9" s="10" t="s">
        <v>52</v>
      </c>
      <c r="G9" s="10" t="s">
        <v>62</v>
      </c>
      <c r="H9" s="11" t="s">
        <v>63</v>
      </c>
      <c r="I9" s="10" t="s">
        <v>64</v>
      </c>
      <c r="J9" s="10">
        <v>1</v>
      </c>
      <c r="K9" s="10" t="s">
        <v>56</v>
      </c>
      <c r="L9" s="10" t="s">
        <v>56</v>
      </c>
      <c r="M9" s="10" t="s">
        <v>65</v>
      </c>
      <c r="N9" s="10" t="s">
        <v>66</v>
      </c>
      <c r="O9" s="10" t="s">
        <v>67</v>
      </c>
      <c r="P9" s="21">
        <v>9467.1</v>
      </c>
      <c r="Q9" s="21">
        <v>7903.408444</v>
      </c>
      <c r="R9" s="21">
        <v>936.338444</v>
      </c>
      <c r="S9" s="21">
        <v>6967.07</v>
      </c>
      <c r="T9" s="21">
        <v>6967.07</v>
      </c>
      <c r="U9" s="37"/>
      <c r="V9" s="37"/>
      <c r="W9" s="38"/>
      <c r="X9" s="38"/>
      <c r="Y9" s="37"/>
      <c r="Z9" s="37"/>
      <c r="AA9" s="37"/>
      <c r="AB9" s="38" t="s">
        <v>68</v>
      </c>
      <c r="AC9" s="10" t="s">
        <v>33</v>
      </c>
      <c r="AD9" s="10"/>
      <c r="AE9" s="10"/>
      <c r="AF9" s="10"/>
      <c r="AG9" s="10"/>
      <c r="AH9" s="10"/>
      <c r="AI9" s="10"/>
      <c r="AJ9" s="10">
        <v>1</v>
      </c>
      <c r="AK9" s="10"/>
      <c r="AL9" s="10" t="s">
        <v>60</v>
      </c>
      <c r="AM9" s="10" t="s">
        <v>60</v>
      </c>
      <c r="AN9" s="10" t="s">
        <v>60</v>
      </c>
      <c r="AO9" s="10" t="s">
        <v>60</v>
      </c>
      <c r="AP9" s="10"/>
      <c r="AQ9" s="10"/>
      <c r="AR9" s="10"/>
      <c r="AS9" s="10" t="s">
        <v>33</v>
      </c>
      <c r="AT9" s="10"/>
      <c r="AU9">
        <v>6582</v>
      </c>
      <c r="AV9">
        <v>1563.691556</v>
      </c>
      <c r="AY9">
        <f>AU9-T9</f>
        <v>-385.07</v>
      </c>
      <c r="BA9" s="54" t="e">
        <f>VLOOKUP(C9,#REF!,1,FALSE)</f>
        <v>#REF!</v>
      </c>
    </row>
    <row r="10" ht="233" customHeight="1" spans="1:53">
      <c r="A10" s="8">
        <v>3</v>
      </c>
      <c r="B10" s="9"/>
      <c r="C10" s="10" t="s">
        <v>69</v>
      </c>
      <c r="D10" s="10" t="s">
        <v>70</v>
      </c>
      <c r="E10" s="10" t="s">
        <v>71</v>
      </c>
      <c r="F10" s="10" t="s">
        <v>72</v>
      </c>
      <c r="G10" s="10" t="s">
        <v>73</v>
      </c>
      <c r="H10" s="11" t="s">
        <v>74</v>
      </c>
      <c r="I10" s="10" t="s">
        <v>75</v>
      </c>
      <c r="J10" s="10">
        <v>1.8</v>
      </c>
      <c r="K10" s="10" t="s">
        <v>56</v>
      </c>
      <c r="L10" s="10" t="s">
        <v>56</v>
      </c>
      <c r="M10" s="10" t="s">
        <v>76</v>
      </c>
      <c r="N10" s="10" t="s">
        <v>76</v>
      </c>
      <c r="O10" s="10" t="s">
        <v>77</v>
      </c>
      <c r="P10" s="20">
        <v>4500</v>
      </c>
      <c r="Q10" s="20">
        <v>4500</v>
      </c>
      <c r="R10" s="20">
        <v>0</v>
      </c>
      <c r="S10" s="20">
        <v>4500</v>
      </c>
      <c r="T10" s="20">
        <v>4500</v>
      </c>
      <c r="U10" s="37"/>
      <c r="V10" s="37"/>
      <c r="W10" s="38"/>
      <c r="X10" s="38"/>
      <c r="Y10" s="37"/>
      <c r="Z10" s="37"/>
      <c r="AA10" s="37"/>
      <c r="AB10" s="38" t="s">
        <v>78</v>
      </c>
      <c r="AC10" s="10" t="s">
        <v>28</v>
      </c>
      <c r="AD10" s="10"/>
      <c r="AE10" s="10">
        <v>1</v>
      </c>
      <c r="AF10" s="10"/>
      <c r="AG10" s="10"/>
      <c r="AH10" s="10"/>
      <c r="AI10" s="10"/>
      <c r="AJ10" s="10"/>
      <c r="AK10" s="10"/>
      <c r="AL10" s="10" t="s">
        <v>79</v>
      </c>
      <c r="AM10" s="10" t="s">
        <v>79</v>
      </c>
      <c r="AN10" s="10" t="s">
        <v>79</v>
      </c>
      <c r="AO10" s="10" t="s">
        <v>79</v>
      </c>
      <c r="AP10" s="10"/>
      <c r="AQ10" s="10"/>
      <c r="AR10" s="10"/>
      <c r="AS10" s="10" t="s">
        <v>80</v>
      </c>
      <c r="AT10" s="10"/>
      <c r="AV10">
        <v>0</v>
      </c>
      <c r="BA10" s="54" t="e">
        <f>VLOOKUP(C10,#REF!,1,FALSE)</f>
        <v>#REF!</v>
      </c>
    </row>
    <row r="11" ht="233" customHeight="1" spans="1:53">
      <c r="A11" s="8">
        <v>4</v>
      </c>
      <c r="B11" s="9"/>
      <c r="C11" s="10" t="s">
        <v>81</v>
      </c>
      <c r="D11" s="10" t="s">
        <v>82</v>
      </c>
      <c r="E11" s="10" t="s">
        <v>71</v>
      </c>
      <c r="F11" s="10" t="s">
        <v>72</v>
      </c>
      <c r="G11" s="10" t="s">
        <v>73</v>
      </c>
      <c r="H11" s="11" t="s">
        <v>83</v>
      </c>
      <c r="I11" s="10" t="s">
        <v>84</v>
      </c>
      <c r="J11" s="10">
        <v>3414</v>
      </c>
      <c r="K11" s="10" t="s">
        <v>56</v>
      </c>
      <c r="L11" s="10" t="s">
        <v>56</v>
      </c>
      <c r="M11" s="10" t="s">
        <v>85</v>
      </c>
      <c r="N11" s="10" t="s">
        <v>85</v>
      </c>
      <c r="O11" s="22" t="s">
        <v>86</v>
      </c>
      <c r="P11" s="20">
        <v>6848</v>
      </c>
      <c r="Q11" s="21">
        <v>4522.54</v>
      </c>
      <c r="R11" s="20">
        <v>0</v>
      </c>
      <c r="S11" s="21">
        <v>4522.54</v>
      </c>
      <c r="T11" s="21">
        <v>4522.54</v>
      </c>
      <c r="U11" s="37"/>
      <c r="V11" s="37"/>
      <c r="W11" s="38"/>
      <c r="X11" s="38"/>
      <c r="Y11" s="37"/>
      <c r="Z11" s="37"/>
      <c r="AA11" s="37"/>
      <c r="AB11" s="38" t="s">
        <v>87</v>
      </c>
      <c r="AC11" s="25" t="s">
        <v>27</v>
      </c>
      <c r="AD11" s="10">
        <v>1</v>
      </c>
      <c r="AE11" s="10"/>
      <c r="AF11" s="10"/>
      <c r="AG11" s="10"/>
      <c r="AH11" s="10"/>
      <c r="AI11" s="10"/>
      <c r="AJ11" s="10"/>
      <c r="AK11" s="10"/>
      <c r="AL11" s="10" t="s">
        <v>79</v>
      </c>
      <c r="AM11" s="10" t="s">
        <v>79</v>
      </c>
      <c r="AN11" s="10" t="s">
        <v>79</v>
      </c>
      <c r="AO11" s="10" t="s">
        <v>79</v>
      </c>
      <c r="AP11" s="10"/>
      <c r="AQ11" s="10"/>
      <c r="AR11" s="10"/>
      <c r="AS11" s="10" t="s">
        <v>80</v>
      </c>
      <c r="AT11" s="10"/>
      <c r="AV11">
        <v>2325.46</v>
      </c>
      <c r="BA11" s="54" t="e">
        <f>VLOOKUP(C11,#REF!,1,FALSE)</f>
        <v>#REF!</v>
      </c>
    </row>
    <row r="12" ht="130" customHeight="1" spans="1:53">
      <c r="A12" s="8">
        <v>5</v>
      </c>
      <c r="B12" s="9"/>
      <c r="C12" s="10" t="s">
        <v>88</v>
      </c>
      <c r="D12" s="10" t="s">
        <v>89</v>
      </c>
      <c r="E12" s="10" t="s">
        <v>71</v>
      </c>
      <c r="F12" s="10" t="s">
        <v>72</v>
      </c>
      <c r="G12" s="10" t="s">
        <v>90</v>
      </c>
      <c r="H12" s="11" t="s">
        <v>91</v>
      </c>
      <c r="I12" s="10" t="s">
        <v>92</v>
      </c>
      <c r="J12" s="10" t="s">
        <v>92</v>
      </c>
      <c r="K12" s="10" t="s">
        <v>56</v>
      </c>
      <c r="L12" s="10" t="s">
        <v>56</v>
      </c>
      <c r="M12" s="10" t="s">
        <v>76</v>
      </c>
      <c r="N12" s="10" t="s">
        <v>76</v>
      </c>
      <c r="O12" s="10" t="s">
        <v>77</v>
      </c>
      <c r="P12" s="20">
        <v>100</v>
      </c>
      <c r="Q12" s="20">
        <v>100</v>
      </c>
      <c r="R12" s="20">
        <v>0</v>
      </c>
      <c r="S12" s="20">
        <v>100</v>
      </c>
      <c r="T12" s="20">
        <v>100</v>
      </c>
      <c r="U12" s="37"/>
      <c r="V12" s="37"/>
      <c r="W12" s="38"/>
      <c r="X12" s="38"/>
      <c r="Y12" s="37"/>
      <c r="Z12" s="37"/>
      <c r="AA12" s="37"/>
      <c r="AB12" s="38" t="s">
        <v>93</v>
      </c>
      <c r="AC12" s="10" t="s">
        <v>28</v>
      </c>
      <c r="AD12" s="10"/>
      <c r="AE12" s="10">
        <v>1</v>
      </c>
      <c r="AF12" s="10"/>
      <c r="AG12" s="10"/>
      <c r="AH12" s="10"/>
      <c r="AI12" s="10"/>
      <c r="AJ12" s="10"/>
      <c r="AK12" s="10"/>
      <c r="AL12" s="10" t="s">
        <v>79</v>
      </c>
      <c r="AM12" s="10" t="s">
        <v>79</v>
      </c>
      <c r="AN12" s="10" t="s">
        <v>79</v>
      </c>
      <c r="AO12" s="10" t="s">
        <v>79</v>
      </c>
      <c r="AP12" s="10"/>
      <c r="AQ12" s="10"/>
      <c r="AR12" s="10"/>
      <c r="AS12" s="10" t="s">
        <v>80</v>
      </c>
      <c r="AT12" s="10"/>
      <c r="AV12">
        <v>0</v>
      </c>
      <c r="BA12" s="54" t="e">
        <f>VLOOKUP(C12,#REF!,1,FALSE)</f>
        <v>#REF!</v>
      </c>
    </row>
    <row r="13" ht="282" customHeight="1" spans="1:53">
      <c r="A13" s="8">
        <v>6</v>
      </c>
      <c r="B13" s="9"/>
      <c r="C13" s="10" t="s">
        <v>94</v>
      </c>
      <c r="D13" s="10" t="s">
        <v>70</v>
      </c>
      <c r="E13" s="10" t="s">
        <v>71</v>
      </c>
      <c r="F13" s="10" t="s">
        <v>95</v>
      </c>
      <c r="G13" s="10" t="s">
        <v>96</v>
      </c>
      <c r="H13" s="11" t="s">
        <v>97</v>
      </c>
      <c r="I13" s="10" t="s">
        <v>98</v>
      </c>
      <c r="J13" s="10">
        <v>3</v>
      </c>
      <c r="K13" s="10" t="s">
        <v>56</v>
      </c>
      <c r="L13" s="10" t="s">
        <v>56</v>
      </c>
      <c r="M13" s="10" t="s">
        <v>99</v>
      </c>
      <c r="N13" s="10" t="s">
        <v>100</v>
      </c>
      <c r="O13" s="10" t="s">
        <v>101</v>
      </c>
      <c r="P13" s="20">
        <v>500</v>
      </c>
      <c r="Q13" s="20">
        <v>500</v>
      </c>
      <c r="R13" s="20">
        <v>0</v>
      </c>
      <c r="S13" s="20">
        <v>500</v>
      </c>
      <c r="T13" s="39">
        <v>500</v>
      </c>
      <c r="U13" s="37"/>
      <c r="V13" s="37"/>
      <c r="W13" s="38"/>
      <c r="X13" s="40"/>
      <c r="Y13" s="44"/>
      <c r="Z13" s="10"/>
      <c r="AA13" s="40"/>
      <c r="AB13" s="38" t="s">
        <v>102</v>
      </c>
      <c r="AC13" s="25" t="s">
        <v>28</v>
      </c>
      <c r="AD13" s="10"/>
      <c r="AE13" s="10">
        <v>1</v>
      </c>
      <c r="AF13" s="45"/>
      <c r="AG13" s="45"/>
      <c r="AH13" s="45"/>
      <c r="AI13" s="45"/>
      <c r="AJ13" s="45"/>
      <c r="AK13" s="45"/>
      <c r="AL13" s="10" t="e">
        <v>#N/A</v>
      </c>
      <c r="AM13" s="10" t="e">
        <v>#N/A</v>
      </c>
      <c r="AN13" s="10" t="e">
        <v>#N/A</v>
      </c>
      <c r="AO13" s="10" t="e">
        <v>#N/A</v>
      </c>
      <c r="AP13" s="10"/>
      <c r="AQ13" s="10"/>
      <c r="AR13" s="10"/>
      <c r="AS13" s="10"/>
      <c r="AT13" s="10"/>
      <c r="AV13">
        <v>0</v>
      </c>
      <c r="BA13" s="54" t="e">
        <f>VLOOKUP(C13,#REF!,1,FALSE)</f>
        <v>#REF!</v>
      </c>
    </row>
    <row r="14" ht="324" customHeight="1" spans="1:53">
      <c r="A14" s="8">
        <v>7</v>
      </c>
      <c r="B14" s="9"/>
      <c r="C14" s="10" t="s">
        <v>103</v>
      </c>
      <c r="D14" s="10" t="s">
        <v>70</v>
      </c>
      <c r="E14" s="10" t="s">
        <v>71</v>
      </c>
      <c r="F14" s="10" t="s">
        <v>104</v>
      </c>
      <c r="G14" s="10" t="s">
        <v>105</v>
      </c>
      <c r="H14" s="11" t="s">
        <v>106</v>
      </c>
      <c r="I14" s="10" t="s">
        <v>107</v>
      </c>
      <c r="J14" s="10">
        <v>14619</v>
      </c>
      <c r="K14" s="10" t="s">
        <v>56</v>
      </c>
      <c r="L14" s="10" t="s">
        <v>56</v>
      </c>
      <c r="M14" s="10" t="s">
        <v>100</v>
      </c>
      <c r="N14" s="10" t="s">
        <v>100</v>
      </c>
      <c r="O14" s="22" t="s">
        <v>108</v>
      </c>
      <c r="P14" s="20">
        <v>6169</v>
      </c>
      <c r="Q14" s="20">
        <v>6169</v>
      </c>
      <c r="R14" s="20">
        <v>0</v>
      </c>
      <c r="S14" s="20">
        <v>6169</v>
      </c>
      <c r="T14" s="24">
        <v>6169</v>
      </c>
      <c r="U14" s="37"/>
      <c r="V14" s="37"/>
      <c r="W14" s="38"/>
      <c r="X14" s="40"/>
      <c r="Y14" s="44"/>
      <c r="Z14" s="10"/>
      <c r="AA14" s="40"/>
      <c r="AB14" s="38" t="s">
        <v>109</v>
      </c>
      <c r="AC14" s="46"/>
      <c r="AD14" s="46"/>
      <c r="AE14" s="10"/>
      <c r="AF14" s="45"/>
      <c r="AG14" s="45"/>
      <c r="AH14" s="45"/>
      <c r="AI14" s="45"/>
      <c r="AJ14" s="45"/>
      <c r="AK14" s="45"/>
      <c r="AL14" s="10"/>
      <c r="AM14" s="10"/>
      <c r="AN14" s="10"/>
      <c r="AO14" s="10"/>
      <c r="AP14" s="10"/>
      <c r="AQ14" s="10"/>
      <c r="AR14" s="10"/>
      <c r="AS14" s="10"/>
      <c r="AT14" s="10"/>
      <c r="AV14">
        <v>0</v>
      </c>
      <c r="BA14" s="54" t="e">
        <f>VLOOKUP(C14,#REF!,1,FALSE)</f>
        <v>#REF!</v>
      </c>
    </row>
    <row r="15" ht="269" customHeight="1" spans="1:53">
      <c r="A15" s="8">
        <v>8</v>
      </c>
      <c r="B15" s="9"/>
      <c r="C15" s="10" t="s">
        <v>110</v>
      </c>
      <c r="D15" s="10" t="s">
        <v>70</v>
      </c>
      <c r="E15" s="10" t="s">
        <v>71</v>
      </c>
      <c r="F15" s="10" t="s">
        <v>104</v>
      </c>
      <c r="G15" s="10" t="s">
        <v>111</v>
      </c>
      <c r="H15" s="11" t="s">
        <v>112</v>
      </c>
      <c r="I15" s="10" t="s">
        <v>113</v>
      </c>
      <c r="J15" s="10">
        <v>47345</v>
      </c>
      <c r="K15" s="10" t="s">
        <v>56</v>
      </c>
      <c r="L15" s="10" t="s">
        <v>56</v>
      </c>
      <c r="M15" s="10" t="s">
        <v>100</v>
      </c>
      <c r="N15" s="10" t="s">
        <v>100</v>
      </c>
      <c r="O15" s="22" t="s">
        <v>108</v>
      </c>
      <c r="P15" s="21">
        <v>2278.37</v>
      </c>
      <c r="Q15" s="21">
        <v>2278.37</v>
      </c>
      <c r="R15" s="20">
        <v>0</v>
      </c>
      <c r="S15" s="21">
        <v>2278.37</v>
      </c>
      <c r="T15" s="37">
        <v>2278.37</v>
      </c>
      <c r="U15" s="37"/>
      <c r="V15" s="37"/>
      <c r="W15" s="38"/>
      <c r="X15" s="40"/>
      <c r="Y15" s="44"/>
      <c r="Z15" s="10"/>
      <c r="AA15" s="40"/>
      <c r="AB15" s="38" t="s">
        <v>114</v>
      </c>
      <c r="AC15" s="46"/>
      <c r="AD15" s="46"/>
      <c r="AE15" s="10"/>
      <c r="AF15" s="45"/>
      <c r="AG15" s="45"/>
      <c r="AH15" s="45"/>
      <c r="AI15" s="45"/>
      <c r="AJ15" s="45"/>
      <c r="AK15" s="45"/>
      <c r="AL15" s="10"/>
      <c r="AM15" s="10"/>
      <c r="AN15" s="10"/>
      <c r="AO15" s="10"/>
      <c r="AP15" s="10"/>
      <c r="AQ15" s="10"/>
      <c r="AR15" s="10"/>
      <c r="AS15" s="10"/>
      <c r="AT15" s="10"/>
      <c r="AV15">
        <v>0</v>
      </c>
      <c r="BA15" s="54" t="e">
        <f>VLOOKUP(C15,#REF!,1,FALSE)</f>
        <v>#REF!</v>
      </c>
    </row>
    <row r="16" ht="353" customHeight="1" spans="1:53">
      <c r="A16" s="8">
        <v>9</v>
      </c>
      <c r="B16" s="9"/>
      <c r="C16" s="10" t="s">
        <v>115</v>
      </c>
      <c r="D16" s="10" t="s">
        <v>70</v>
      </c>
      <c r="E16" s="10" t="s">
        <v>71</v>
      </c>
      <c r="F16" s="10" t="s">
        <v>116</v>
      </c>
      <c r="G16" s="10" t="s">
        <v>105</v>
      </c>
      <c r="H16" s="11" t="s">
        <v>117</v>
      </c>
      <c r="I16" s="10" t="s">
        <v>118</v>
      </c>
      <c r="J16" s="10">
        <v>52870</v>
      </c>
      <c r="K16" s="10" t="s">
        <v>56</v>
      </c>
      <c r="L16" s="10" t="s">
        <v>56</v>
      </c>
      <c r="M16" s="10" t="s">
        <v>119</v>
      </c>
      <c r="N16" s="10" t="s">
        <v>119</v>
      </c>
      <c r="O16" s="10" t="s">
        <v>120</v>
      </c>
      <c r="P16" s="21">
        <v>1233.21</v>
      </c>
      <c r="Q16" s="21">
        <v>1233.21</v>
      </c>
      <c r="R16" s="20">
        <v>0</v>
      </c>
      <c r="S16" s="21">
        <v>1233.21</v>
      </c>
      <c r="T16" s="37">
        <v>1233.21</v>
      </c>
      <c r="U16" s="37"/>
      <c r="V16" s="37"/>
      <c r="W16" s="38"/>
      <c r="X16" s="40"/>
      <c r="Y16" s="44"/>
      <c r="Z16" s="10"/>
      <c r="AA16" s="40"/>
      <c r="AB16" s="38" t="s">
        <v>121</v>
      </c>
      <c r="AC16" s="46"/>
      <c r="AD16" s="46"/>
      <c r="AE16" s="10"/>
      <c r="AF16" s="45"/>
      <c r="AG16" s="45"/>
      <c r="AH16" s="45"/>
      <c r="AI16" s="45"/>
      <c r="AJ16" s="45"/>
      <c r="AK16" s="45"/>
      <c r="AL16" s="10"/>
      <c r="AM16" s="10"/>
      <c r="AN16" s="10"/>
      <c r="AO16" s="10"/>
      <c r="AP16" s="10"/>
      <c r="AQ16" s="10"/>
      <c r="AR16" s="10"/>
      <c r="AS16" s="10"/>
      <c r="AT16" s="10"/>
      <c r="AV16">
        <v>0</v>
      </c>
      <c r="BA16" s="54" t="e">
        <f>VLOOKUP(C16,#REF!,1,FALSE)</f>
        <v>#REF!</v>
      </c>
    </row>
    <row r="17" ht="316" customHeight="1" spans="1:53">
      <c r="A17" s="8">
        <v>10</v>
      </c>
      <c r="B17" s="9"/>
      <c r="C17" s="10" t="s">
        <v>122</v>
      </c>
      <c r="D17" s="10" t="s">
        <v>70</v>
      </c>
      <c r="E17" s="10" t="s">
        <v>71</v>
      </c>
      <c r="F17" s="10" t="s">
        <v>95</v>
      </c>
      <c r="G17" s="10" t="s">
        <v>123</v>
      </c>
      <c r="H17" s="11" t="s">
        <v>124</v>
      </c>
      <c r="I17" s="10" t="s">
        <v>98</v>
      </c>
      <c r="J17" s="10">
        <v>7</v>
      </c>
      <c r="K17" s="10" t="s">
        <v>56</v>
      </c>
      <c r="L17" s="10" t="s">
        <v>56</v>
      </c>
      <c r="M17" s="10" t="s">
        <v>125</v>
      </c>
      <c r="N17" s="10" t="s">
        <v>100</v>
      </c>
      <c r="O17" s="10" t="s">
        <v>126</v>
      </c>
      <c r="P17" s="20">
        <v>1000</v>
      </c>
      <c r="Q17" s="20">
        <v>1000</v>
      </c>
      <c r="R17" s="20">
        <v>0</v>
      </c>
      <c r="S17" s="20">
        <v>1000</v>
      </c>
      <c r="T17" s="41">
        <v>1000</v>
      </c>
      <c r="U17" s="37"/>
      <c r="V17" s="37"/>
      <c r="W17" s="38"/>
      <c r="X17" s="40"/>
      <c r="Y17" s="44"/>
      <c r="Z17" s="10"/>
      <c r="AA17" s="40"/>
      <c r="AB17" s="38" t="s">
        <v>102</v>
      </c>
      <c r="AC17" s="46"/>
      <c r="AD17" s="46"/>
      <c r="AE17" s="10">
        <v>1</v>
      </c>
      <c r="AF17" s="45"/>
      <c r="AG17" s="45"/>
      <c r="AH17" s="45"/>
      <c r="AI17" s="45"/>
      <c r="AJ17" s="45"/>
      <c r="AK17" s="45"/>
      <c r="AL17" s="10" t="e">
        <v>#N/A</v>
      </c>
      <c r="AM17" s="10" t="e">
        <v>#N/A</v>
      </c>
      <c r="AN17" s="10" t="e">
        <v>#N/A</v>
      </c>
      <c r="AO17" s="10" t="e">
        <v>#N/A</v>
      </c>
      <c r="AP17" s="10"/>
      <c r="AQ17" s="10"/>
      <c r="AR17" s="10"/>
      <c r="AS17" s="10"/>
      <c r="AT17" s="10"/>
      <c r="AV17">
        <v>0</v>
      </c>
      <c r="BA17" s="54" t="e">
        <f>VLOOKUP(C17,#REF!,1,FALSE)</f>
        <v>#REF!</v>
      </c>
    </row>
    <row r="18" ht="347" customHeight="1" spans="1:53">
      <c r="A18" s="8">
        <v>11</v>
      </c>
      <c r="B18" s="9"/>
      <c r="C18" s="10" t="s">
        <v>127</v>
      </c>
      <c r="D18" s="10" t="s">
        <v>70</v>
      </c>
      <c r="E18" s="10" t="s">
        <v>71</v>
      </c>
      <c r="F18" s="10" t="s">
        <v>95</v>
      </c>
      <c r="G18" s="10" t="s">
        <v>128</v>
      </c>
      <c r="H18" s="11" t="s">
        <v>129</v>
      </c>
      <c r="I18" s="10" t="s">
        <v>98</v>
      </c>
      <c r="J18" s="10">
        <v>9</v>
      </c>
      <c r="K18" s="10" t="s">
        <v>56</v>
      </c>
      <c r="L18" s="10" t="s">
        <v>56</v>
      </c>
      <c r="M18" s="10" t="s">
        <v>130</v>
      </c>
      <c r="N18" s="10" t="s">
        <v>100</v>
      </c>
      <c r="O18" s="10" t="s">
        <v>131</v>
      </c>
      <c r="P18" s="20">
        <v>1300</v>
      </c>
      <c r="Q18" s="20">
        <v>1300</v>
      </c>
      <c r="R18" s="20">
        <v>0</v>
      </c>
      <c r="S18" s="20">
        <v>1300</v>
      </c>
      <c r="T18" s="41">
        <v>1300</v>
      </c>
      <c r="U18" s="37"/>
      <c r="V18" s="37"/>
      <c r="W18" s="38"/>
      <c r="X18" s="40"/>
      <c r="Y18" s="44"/>
      <c r="Z18" s="10"/>
      <c r="AA18" s="40"/>
      <c r="AB18" s="38" t="s">
        <v>102</v>
      </c>
      <c r="AC18" s="25" t="s">
        <v>28</v>
      </c>
      <c r="AD18" s="46"/>
      <c r="AE18" s="10">
        <v>1</v>
      </c>
      <c r="AF18" s="45"/>
      <c r="AG18" s="45"/>
      <c r="AH18" s="45"/>
      <c r="AI18" s="45"/>
      <c r="AJ18" s="45"/>
      <c r="AK18" s="45"/>
      <c r="AL18" s="10" t="e">
        <v>#N/A</v>
      </c>
      <c r="AM18" s="10" t="e">
        <v>#N/A</v>
      </c>
      <c r="AN18" s="10" t="e">
        <v>#N/A</v>
      </c>
      <c r="AO18" s="10" t="e">
        <v>#N/A</v>
      </c>
      <c r="AP18" s="10"/>
      <c r="AQ18" s="10"/>
      <c r="AR18" s="10"/>
      <c r="AS18" s="10"/>
      <c r="AT18" s="10"/>
      <c r="AV18">
        <v>0</v>
      </c>
      <c r="BA18" s="54" t="e">
        <f>VLOOKUP(C18,#REF!,1,FALSE)</f>
        <v>#REF!</v>
      </c>
    </row>
    <row r="19" ht="238" customHeight="1" spans="1:53">
      <c r="A19" s="8">
        <v>12</v>
      </c>
      <c r="B19" s="9"/>
      <c r="C19" s="12" t="s">
        <v>132</v>
      </c>
      <c r="D19" s="10" t="s">
        <v>70</v>
      </c>
      <c r="E19" s="10" t="s">
        <v>71</v>
      </c>
      <c r="F19" s="10" t="s">
        <v>133</v>
      </c>
      <c r="G19" s="10" t="s">
        <v>134</v>
      </c>
      <c r="H19" s="11" t="s">
        <v>135</v>
      </c>
      <c r="I19" s="10" t="s">
        <v>136</v>
      </c>
      <c r="J19" s="10">
        <v>7319.05</v>
      </c>
      <c r="K19" s="10" t="s">
        <v>56</v>
      </c>
      <c r="L19" s="10" t="s">
        <v>56</v>
      </c>
      <c r="M19" s="10" t="s">
        <v>65</v>
      </c>
      <c r="N19" s="10" t="s">
        <v>100</v>
      </c>
      <c r="O19" s="23" t="s">
        <v>67</v>
      </c>
      <c r="P19" s="24">
        <v>2273</v>
      </c>
      <c r="Q19" s="20">
        <v>2273</v>
      </c>
      <c r="R19" s="20">
        <v>0</v>
      </c>
      <c r="S19" s="20">
        <v>2273</v>
      </c>
      <c r="T19" s="20">
        <v>2273</v>
      </c>
      <c r="U19" s="37"/>
      <c r="V19" s="37"/>
      <c r="W19" s="38"/>
      <c r="X19" s="37"/>
      <c r="Y19" s="37"/>
      <c r="Z19" s="37"/>
      <c r="AA19" s="40"/>
      <c r="AB19" s="38" t="s">
        <v>137</v>
      </c>
      <c r="AC19" s="25" t="s">
        <v>27</v>
      </c>
      <c r="AD19" s="10">
        <v>1</v>
      </c>
      <c r="AE19" s="45"/>
      <c r="AF19" s="45"/>
      <c r="AG19" s="45"/>
      <c r="AH19" s="45"/>
      <c r="AI19" s="45"/>
      <c r="AJ19" s="45"/>
      <c r="AK19" s="45"/>
      <c r="AL19" s="10" t="e">
        <v>#N/A</v>
      </c>
      <c r="AM19" s="10" t="e">
        <v>#N/A</v>
      </c>
      <c r="AN19" s="10" t="e">
        <v>#N/A</v>
      </c>
      <c r="AO19" s="10" t="e">
        <v>#N/A</v>
      </c>
      <c r="AP19" s="10"/>
      <c r="AQ19" s="10"/>
      <c r="AR19" s="10"/>
      <c r="AS19" s="10"/>
      <c r="AT19" s="10"/>
      <c r="AV19">
        <v>0</v>
      </c>
      <c r="BA19" s="54" t="e">
        <f>VLOOKUP(C19,#REF!,1,FALSE)</f>
        <v>#REF!</v>
      </c>
    </row>
    <row r="20" ht="264" spans="1:53">
      <c r="A20" s="8">
        <v>13</v>
      </c>
      <c r="B20" s="9"/>
      <c r="C20" s="10" t="s">
        <v>138</v>
      </c>
      <c r="D20" s="10" t="s">
        <v>70</v>
      </c>
      <c r="E20" s="10" t="s">
        <v>71</v>
      </c>
      <c r="F20" s="10" t="s">
        <v>95</v>
      </c>
      <c r="G20" s="10" t="s">
        <v>139</v>
      </c>
      <c r="H20" s="11" t="s">
        <v>140</v>
      </c>
      <c r="I20" s="10" t="s">
        <v>136</v>
      </c>
      <c r="J20" s="10">
        <v>620</v>
      </c>
      <c r="K20" s="10" t="s">
        <v>56</v>
      </c>
      <c r="L20" s="10" t="s">
        <v>56</v>
      </c>
      <c r="M20" s="10" t="s">
        <v>141</v>
      </c>
      <c r="N20" s="10" t="s">
        <v>100</v>
      </c>
      <c r="O20" s="10" t="s">
        <v>142</v>
      </c>
      <c r="P20" s="20">
        <v>210</v>
      </c>
      <c r="Q20" s="20">
        <v>210</v>
      </c>
      <c r="R20" s="20">
        <v>0</v>
      </c>
      <c r="S20" s="20">
        <v>210</v>
      </c>
      <c r="T20" s="20">
        <v>210</v>
      </c>
      <c r="U20" s="37"/>
      <c r="V20" s="37"/>
      <c r="W20" s="38"/>
      <c r="X20" s="38"/>
      <c r="Y20" s="38"/>
      <c r="Z20" s="37"/>
      <c r="AA20" s="37"/>
      <c r="AB20" s="38" t="s">
        <v>137</v>
      </c>
      <c r="AC20" s="25" t="s">
        <v>27</v>
      </c>
      <c r="AD20" s="10">
        <v>1</v>
      </c>
      <c r="AE20" s="45"/>
      <c r="AF20" s="45"/>
      <c r="AG20" s="45"/>
      <c r="AH20" s="45"/>
      <c r="AI20" s="45"/>
      <c r="AJ20" s="45"/>
      <c r="AK20" s="45"/>
      <c r="AL20" s="10" t="s">
        <v>143</v>
      </c>
      <c r="AM20" s="10" t="s">
        <v>144</v>
      </c>
      <c r="AN20" s="10" t="s">
        <v>145</v>
      </c>
      <c r="AO20" s="10" t="s">
        <v>146</v>
      </c>
      <c r="AP20" s="10" t="s">
        <v>147</v>
      </c>
      <c r="AQ20" s="10" t="s">
        <v>146</v>
      </c>
      <c r="AR20" s="10" t="s">
        <v>148</v>
      </c>
      <c r="AS20" s="10" t="s">
        <v>27</v>
      </c>
      <c r="AT20" s="10"/>
      <c r="AV20">
        <v>0</v>
      </c>
      <c r="BA20" s="54" t="e">
        <f>VLOOKUP(C20,#REF!,1,FALSE)</f>
        <v>#REF!</v>
      </c>
    </row>
    <row r="21" ht="126" customHeight="1" spans="1:53">
      <c r="A21" s="8">
        <v>14</v>
      </c>
      <c r="B21" s="9"/>
      <c r="C21" s="10" t="s">
        <v>149</v>
      </c>
      <c r="D21" s="10" t="s">
        <v>70</v>
      </c>
      <c r="E21" s="10" t="s">
        <v>71</v>
      </c>
      <c r="F21" s="10" t="s">
        <v>150</v>
      </c>
      <c r="G21" s="10" t="s">
        <v>151</v>
      </c>
      <c r="H21" s="11" t="s">
        <v>152</v>
      </c>
      <c r="I21" s="10" t="s">
        <v>55</v>
      </c>
      <c r="J21" s="10">
        <v>3.251</v>
      </c>
      <c r="K21" s="10" t="s">
        <v>56</v>
      </c>
      <c r="L21" s="10" t="s">
        <v>56</v>
      </c>
      <c r="M21" s="10" t="s">
        <v>57</v>
      </c>
      <c r="N21" s="10" t="s">
        <v>57</v>
      </c>
      <c r="O21" s="25" t="s">
        <v>58</v>
      </c>
      <c r="P21" s="20">
        <v>278</v>
      </c>
      <c r="Q21" s="20">
        <v>278</v>
      </c>
      <c r="R21" s="20">
        <v>0</v>
      </c>
      <c r="S21" s="20">
        <v>278</v>
      </c>
      <c r="T21" s="20">
        <v>278</v>
      </c>
      <c r="U21" s="37"/>
      <c r="V21" s="37"/>
      <c r="W21" s="38"/>
      <c r="X21" s="38"/>
      <c r="Y21" s="37"/>
      <c r="Z21" s="37"/>
      <c r="AA21" s="37"/>
      <c r="AB21" s="38" t="s">
        <v>153</v>
      </c>
      <c r="AC21" s="25" t="s">
        <v>27</v>
      </c>
      <c r="AD21" s="10">
        <v>1</v>
      </c>
      <c r="AE21" s="10"/>
      <c r="AF21" s="10"/>
      <c r="AG21" s="10"/>
      <c r="AH21" s="10"/>
      <c r="AI21" s="10"/>
      <c r="AJ21" s="10"/>
      <c r="AK21" s="10"/>
      <c r="AL21" s="10" t="s">
        <v>146</v>
      </c>
      <c r="AM21" s="10" t="s">
        <v>154</v>
      </c>
      <c r="AN21" s="10" t="s">
        <v>155</v>
      </c>
      <c r="AO21" s="10" t="s">
        <v>146</v>
      </c>
      <c r="AP21" s="10"/>
      <c r="AQ21" s="10"/>
      <c r="AR21" s="10"/>
      <c r="AS21" s="10" t="s">
        <v>156</v>
      </c>
      <c r="AT21" s="10"/>
      <c r="AV21">
        <v>0</v>
      </c>
      <c r="BA21" s="54" t="e">
        <f>VLOOKUP(C21,#REF!,1,FALSE)</f>
        <v>#REF!</v>
      </c>
    </row>
    <row r="22" ht="154" customHeight="1" spans="1:53">
      <c r="A22" s="8">
        <v>15</v>
      </c>
      <c r="B22" s="9"/>
      <c r="C22" s="10" t="s">
        <v>157</v>
      </c>
      <c r="D22" s="10" t="s">
        <v>70</v>
      </c>
      <c r="E22" s="10" t="s">
        <v>71</v>
      </c>
      <c r="F22" s="10" t="s">
        <v>150</v>
      </c>
      <c r="G22" s="10" t="s">
        <v>158</v>
      </c>
      <c r="H22" s="11" t="s">
        <v>159</v>
      </c>
      <c r="I22" s="10" t="s">
        <v>55</v>
      </c>
      <c r="J22" s="10">
        <v>5.878</v>
      </c>
      <c r="K22" s="10" t="s">
        <v>56</v>
      </c>
      <c r="L22" s="10" t="s">
        <v>56</v>
      </c>
      <c r="M22" s="10" t="s">
        <v>57</v>
      </c>
      <c r="N22" s="10" t="s">
        <v>57</v>
      </c>
      <c r="O22" s="25" t="s">
        <v>58</v>
      </c>
      <c r="P22" s="21">
        <v>577.24</v>
      </c>
      <c r="Q22" s="21">
        <v>577.24</v>
      </c>
      <c r="R22" s="20">
        <v>0</v>
      </c>
      <c r="S22" s="21">
        <v>577.24</v>
      </c>
      <c r="T22" s="21">
        <v>577.24</v>
      </c>
      <c r="U22" s="37"/>
      <c r="V22" s="37"/>
      <c r="W22" s="38"/>
      <c r="X22" s="38"/>
      <c r="Y22" s="37"/>
      <c r="Z22" s="37"/>
      <c r="AA22" s="37"/>
      <c r="AB22" s="38" t="s">
        <v>153</v>
      </c>
      <c r="AC22" s="25" t="s">
        <v>27</v>
      </c>
      <c r="AD22" s="10">
        <v>1</v>
      </c>
      <c r="AE22" s="10"/>
      <c r="AF22" s="10"/>
      <c r="AG22" s="10"/>
      <c r="AH22" s="10"/>
      <c r="AI22" s="10"/>
      <c r="AJ22" s="10"/>
      <c r="AK22" s="10"/>
      <c r="AL22" s="10" t="s">
        <v>160</v>
      </c>
      <c r="AM22" s="10" t="s">
        <v>161</v>
      </c>
      <c r="AN22" s="10" t="s">
        <v>162</v>
      </c>
      <c r="AO22" s="10" t="s">
        <v>146</v>
      </c>
      <c r="AP22" s="10"/>
      <c r="AQ22" s="10"/>
      <c r="AR22" s="10"/>
      <c r="AS22" s="10" t="s">
        <v>156</v>
      </c>
      <c r="AT22" s="10"/>
      <c r="AV22">
        <v>0</v>
      </c>
      <c r="BA22" s="54" t="e">
        <f>VLOOKUP(C22,#REF!,1,FALSE)</f>
        <v>#REF!</v>
      </c>
    </row>
    <row r="23" ht="192" customHeight="1" spans="1:53">
      <c r="A23" s="8">
        <v>16</v>
      </c>
      <c r="B23" s="9"/>
      <c r="C23" s="10" t="s">
        <v>163</v>
      </c>
      <c r="D23" s="10" t="s">
        <v>70</v>
      </c>
      <c r="E23" s="10" t="s">
        <v>71</v>
      </c>
      <c r="F23" s="10" t="s">
        <v>150</v>
      </c>
      <c r="G23" s="10" t="s">
        <v>164</v>
      </c>
      <c r="H23" s="11" t="s">
        <v>165</v>
      </c>
      <c r="I23" s="10" t="s">
        <v>55</v>
      </c>
      <c r="J23" s="10">
        <v>7.28</v>
      </c>
      <c r="K23" s="10" t="s">
        <v>56</v>
      </c>
      <c r="L23" s="10" t="s">
        <v>56</v>
      </c>
      <c r="M23" s="10" t="s">
        <v>57</v>
      </c>
      <c r="N23" s="10" t="s">
        <v>57</v>
      </c>
      <c r="O23" s="25" t="s">
        <v>58</v>
      </c>
      <c r="P23" s="26">
        <v>569.5</v>
      </c>
      <c r="Q23" s="26">
        <v>569.5</v>
      </c>
      <c r="R23" s="20">
        <v>0</v>
      </c>
      <c r="S23" s="26">
        <v>569.5</v>
      </c>
      <c r="T23" s="26">
        <v>569.5</v>
      </c>
      <c r="U23" s="37"/>
      <c r="V23" s="37"/>
      <c r="W23" s="38"/>
      <c r="X23" s="38"/>
      <c r="Y23" s="37"/>
      <c r="Z23" s="37"/>
      <c r="AA23" s="37"/>
      <c r="AB23" s="38" t="s">
        <v>153</v>
      </c>
      <c r="AC23" s="25" t="s">
        <v>27</v>
      </c>
      <c r="AD23" s="10">
        <v>1</v>
      </c>
      <c r="AE23" s="10"/>
      <c r="AF23" s="10"/>
      <c r="AG23" s="10"/>
      <c r="AH23" s="10"/>
      <c r="AI23" s="10"/>
      <c r="AJ23" s="10"/>
      <c r="AK23" s="10"/>
      <c r="AL23" s="10" t="s">
        <v>146</v>
      </c>
      <c r="AM23" s="10" t="s">
        <v>154</v>
      </c>
      <c r="AN23" s="10" t="s">
        <v>166</v>
      </c>
      <c r="AO23" s="10" t="s">
        <v>146</v>
      </c>
      <c r="AP23" s="10"/>
      <c r="AQ23" s="10"/>
      <c r="AR23" s="10"/>
      <c r="AS23" s="10" t="s">
        <v>167</v>
      </c>
      <c r="AT23" s="10"/>
      <c r="AV23">
        <v>0</v>
      </c>
      <c r="BA23" s="54" t="e">
        <f>VLOOKUP(C23,#REF!,1,FALSE)</f>
        <v>#REF!</v>
      </c>
    </row>
    <row r="24" ht="171" customHeight="1" spans="1:53">
      <c r="A24" s="8">
        <v>17</v>
      </c>
      <c r="B24" s="9"/>
      <c r="C24" s="10" t="s">
        <v>168</v>
      </c>
      <c r="D24" s="10" t="s">
        <v>70</v>
      </c>
      <c r="E24" s="10" t="s">
        <v>71</v>
      </c>
      <c r="F24" s="10" t="s">
        <v>150</v>
      </c>
      <c r="G24" s="10" t="s">
        <v>169</v>
      </c>
      <c r="H24" s="11" t="s">
        <v>170</v>
      </c>
      <c r="I24" s="10" t="s">
        <v>55</v>
      </c>
      <c r="J24" s="10">
        <v>5.434</v>
      </c>
      <c r="K24" s="10" t="s">
        <v>56</v>
      </c>
      <c r="L24" s="10" t="s">
        <v>56</v>
      </c>
      <c r="M24" s="10" t="s">
        <v>57</v>
      </c>
      <c r="N24" s="10" t="s">
        <v>57</v>
      </c>
      <c r="O24" s="25" t="s">
        <v>58</v>
      </c>
      <c r="P24" s="21">
        <v>577.72</v>
      </c>
      <c r="Q24" s="21">
        <v>577.72</v>
      </c>
      <c r="R24" s="20">
        <v>0</v>
      </c>
      <c r="S24" s="21">
        <v>577.72</v>
      </c>
      <c r="T24" s="21">
        <v>577.72</v>
      </c>
      <c r="U24" s="37"/>
      <c r="V24" s="37"/>
      <c r="W24" s="38"/>
      <c r="X24" s="38"/>
      <c r="Y24" s="37"/>
      <c r="Z24" s="37"/>
      <c r="AA24" s="37"/>
      <c r="AB24" s="38" t="s">
        <v>153</v>
      </c>
      <c r="AC24" s="25" t="s">
        <v>27</v>
      </c>
      <c r="AD24" s="10">
        <v>1</v>
      </c>
      <c r="AE24" s="10"/>
      <c r="AF24" s="10"/>
      <c r="AG24" s="10"/>
      <c r="AH24" s="10"/>
      <c r="AI24" s="10"/>
      <c r="AJ24" s="10"/>
      <c r="AK24" s="10"/>
      <c r="AL24" s="10" t="s">
        <v>146</v>
      </c>
      <c r="AM24" s="10" t="s">
        <v>154</v>
      </c>
      <c r="AN24" s="10" t="s">
        <v>155</v>
      </c>
      <c r="AO24" s="10" t="s">
        <v>146</v>
      </c>
      <c r="AP24" s="10"/>
      <c r="AQ24" s="10"/>
      <c r="AR24" s="10"/>
      <c r="AS24" s="10" t="s">
        <v>156</v>
      </c>
      <c r="AT24" s="10"/>
      <c r="AV24">
        <v>0</v>
      </c>
      <c r="BA24" s="54" t="e">
        <f>VLOOKUP(C24,#REF!,1,FALSE)</f>
        <v>#REF!</v>
      </c>
    </row>
    <row r="25" ht="159" customHeight="1" spans="1:53">
      <c r="A25" s="8">
        <v>18</v>
      </c>
      <c r="B25" s="9"/>
      <c r="C25" s="10" t="s">
        <v>171</v>
      </c>
      <c r="D25" s="10" t="s">
        <v>70</v>
      </c>
      <c r="E25" s="10" t="s">
        <v>71</v>
      </c>
      <c r="F25" s="10" t="s">
        <v>172</v>
      </c>
      <c r="G25" s="10" t="s">
        <v>173</v>
      </c>
      <c r="H25" s="11" t="s">
        <v>174</v>
      </c>
      <c r="I25" s="10" t="s">
        <v>175</v>
      </c>
      <c r="J25" s="10">
        <v>4</v>
      </c>
      <c r="K25" s="10" t="s">
        <v>56</v>
      </c>
      <c r="L25" s="10" t="s">
        <v>56</v>
      </c>
      <c r="M25" s="10" t="s">
        <v>176</v>
      </c>
      <c r="N25" s="10" t="s">
        <v>176</v>
      </c>
      <c r="O25" s="10" t="s">
        <v>177</v>
      </c>
      <c r="P25" s="20">
        <v>1650</v>
      </c>
      <c r="Q25" s="20">
        <v>1650</v>
      </c>
      <c r="R25" s="20">
        <v>0</v>
      </c>
      <c r="S25" s="20">
        <v>1650</v>
      </c>
      <c r="T25" s="20">
        <v>1650</v>
      </c>
      <c r="U25" s="37"/>
      <c r="V25" s="37"/>
      <c r="W25" s="38"/>
      <c r="X25" s="38"/>
      <c r="Y25" s="37"/>
      <c r="Z25" s="37"/>
      <c r="AA25" s="37"/>
      <c r="AB25" s="38" t="s">
        <v>178</v>
      </c>
      <c r="AC25" s="10" t="s">
        <v>27</v>
      </c>
      <c r="AD25" s="10">
        <v>1</v>
      </c>
      <c r="AE25" s="10"/>
      <c r="AF25" s="10"/>
      <c r="AG25" s="10"/>
      <c r="AH25" s="10"/>
      <c r="AI25" s="10"/>
      <c r="AJ25" s="10"/>
      <c r="AK25" s="10"/>
      <c r="AL25" s="10"/>
      <c r="AM25" s="10"/>
      <c r="AN25" s="10"/>
      <c r="AO25" s="10"/>
      <c r="AP25" s="10"/>
      <c r="AQ25" s="10"/>
      <c r="AR25" s="10"/>
      <c r="AS25" s="10" t="s">
        <v>27</v>
      </c>
      <c r="AT25" s="10"/>
      <c r="AV25">
        <v>0</v>
      </c>
      <c r="BA25" s="54" t="e">
        <f>VLOOKUP(C25,#REF!,1,FALSE)</f>
        <v>#REF!</v>
      </c>
    </row>
    <row r="26" ht="159" customHeight="1" spans="1:53">
      <c r="A26" s="8">
        <v>19</v>
      </c>
      <c r="B26" s="13"/>
      <c r="C26" s="10" t="s">
        <v>179</v>
      </c>
      <c r="D26" s="10" t="s">
        <v>70</v>
      </c>
      <c r="E26" s="10" t="s">
        <v>71</v>
      </c>
      <c r="F26" s="10" t="s">
        <v>150</v>
      </c>
      <c r="G26" s="10" t="s">
        <v>180</v>
      </c>
      <c r="H26" s="11" t="s">
        <v>181</v>
      </c>
      <c r="I26" s="10" t="s">
        <v>55</v>
      </c>
      <c r="J26" s="10">
        <v>7.2</v>
      </c>
      <c r="K26" s="10" t="s">
        <v>56</v>
      </c>
      <c r="L26" s="10" t="s">
        <v>56</v>
      </c>
      <c r="M26" s="10" t="s">
        <v>57</v>
      </c>
      <c r="N26" s="10" t="s">
        <v>57</v>
      </c>
      <c r="O26" s="25" t="s">
        <v>58</v>
      </c>
      <c r="P26" s="21">
        <v>653.35</v>
      </c>
      <c r="Q26" s="21">
        <v>653.35</v>
      </c>
      <c r="R26" s="20">
        <v>0</v>
      </c>
      <c r="S26" s="21">
        <v>653.35</v>
      </c>
      <c r="T26" s="21">
        <v>653.35</v>
      </c>
      <c r="U26" s="37"/>
      <c r="V26" s="37"/>
      <c r="W26" s="38"/>
      <c r="X26" s="38"/>
      <c r="Y26" s="37"/>
      <c r="Z26" s="37"/>
      <c r="AA26" s="37"/>
      <c r="AB26" s="38" t="s">
        <v>153</v>
      </c>
      <c r="AC26" s="25" t="s">
        <v>28</v>
      </c>
      <c r="AD26" s="10"/>
      <c r="AE26" s="10">
        <v>1</v>
      </c>
      <c r="AF26" s="10"/>
      <c r="AG26" s="10"/>
      <c r="AH26" s="10"/>
      <c r="AI26" s="10"/>
      <c r="AJ26" s="10"/>
      <c r="AK26" s="10"/>
      <c r="AL26" s="10" t="s">
        <v>182</v>
      </c>
      <c r="AM26" s="10" t="s">
        <v>146</v>
      </c>
      <c r="AN26" s="10" t="s">
        <v>183</v>
      </c>
      <c r="AO26" s="10" t="s">
        <v>146</v>
      </c>
      <c r="AP26" s="10"/>
      <c r="AQ26" s="10"/>
      <c r="AR26" s="10"/>
      <c r="AS26" s="10" t="s">
        <v>184</v>
      </c>
      <c r="AT26" s="10"/>
      <c r="AV26">
        <v>0</v>
      </c>
      <c r="BA26" s="54" t="e">
        <f>VLOOKUP(C26,#REF!,1,FALSE)</f>
        <v>#REF!</v>
      </c>
    </row>
    <row r="27" ht="159" customHeight="1" spans="1:53">
      <c r="A27" s="8">
        <v>20</v>
      </c>
      <c r="B27" s="13"/>
      <c r="C27" s="14" t="s">
        <v>185</v>
      </c>
      <c r="D27" s="10" t="s">
        <v>70</v>
      </c>
      <c r="E27" s="10" t="s">
        <v>71</v>
      </c>
      <c r="F27" s="10" t="s">
        <v>150</v>
      </c>
      <c r="G27" s="10" t="s">
        <v>186</v>
      </c>
      <c r="H27" s="11" t="s">
        <v>187</v>
      </c>
      <c r="I27" s="10" t="s">
        <v>55</v>
      </c>
      <c r="J27" s="10">
        <v>4.041</v>
      </c>
      <c r="K27" s="10" t="s">
        <v>56</v>
      </c>
      <c r="L27" s="10" t="s">
        <v>56</v>
      </c>
      <c r="M27" s="10" t="s">
        <v>57</v>
      </c>
      <c r="N27" s="10" t="s">
        <v>57</v>
      </c>
      <c r="O27" s="25" t="s">
        <v>58</v>
      </c>
      <c r="P27" s="20">
        <v>825</v>
      </c>
      <c r="Q27" s="20">
        <v>825</v>
      </c>
      <c r="R27" s="20">
        <v>0</v>
      </c>
      <c r="S27" s="20">
        <v>825</v>
      </c>
      <c r="T27" s="20">
        <v>825</v>
      </c>
      <c r="U27" s="37"/>
      <c r="V27" s="37"/>
      <c r="W27" s="38"/>
      <c r="X27" s="38"/>
      <c r="Y27" s="37"/>
      <c r="Z27" s="37"/>
      <c r="AA27" s="37"/>
      <c r="AB27" s="38" t="s">
        <v>153</v>
      </c>
      <c r="AC27" s="10" t="s">
        <v>28</v>
      </c>
      <c r="AD27" s="10"/>
      <c r="AE27" s="10">
        <v>1</v>
      </c>
      <c r="AF27" s="10"/>
      <c r="AG27" s="10"/>
      <c r="AH27" s="10"/>
      <c r="AI27" s="10"/>
      <c r="AJ27" s="10"/>
      <c r="AK27" s="10"/>
      <c r="AL27" s="10" t="s">
        <v>146</v>
      </c>
      <c r="AM27" s="10" t="s">
        <v>154</v>
      </c>
      <c r="AN27" s="10" t="s">
        <v>146</v>
      </c>
      <c r="AO27" s="10" t="s">
        <v>146</v>
      </c>
      <c r="AP27" s="10"/>
      <c r="AQ27" s="10"/>
      <c r="AR27" s="10"/>
      <c r="AS27" s="10" t="s">
        <v>188</v>
      </c>
      <c r="AT27" s="10"/>
      <c r="AV27">
        <v>0</v>
      </c>
      <c r="BA27" s="54" t="e">
        <f>VLOOKUP(C27,#REF!,1,FALSE)</f>
        <v>#REF!</v>
      </c>
    </row>
  </sheetData>
  <autoFilter xmlns:etc="http://www.wps.cn/officeDocument/2017/etCustomData" ref="A7:BD27" etc:filterBottomFollowUsedRange="0">
    <extLst/>
  </autoFilter>
  <mergeCells count="55">
    <mergeCell ref="A1:AT1"/>
    <mergeCell ref="A2:C2"/>
    <mergeCell ref="H2:O2"/>
    <mergeCell ref="P2:Q2"/>
    <mergeCell ref="X2:AA2"/>
    <mergeCell ref="AB2:AK2"/>
    <mergeCell ref="P3:AA3"/>
    <mergeCell ref="AC3:AK3"/>
    <mergeCell ref="AL3:AR3"/>
    <mergeCell ref="Q4:W4"/>
    <mergeCell ref="Y4:AA4"/>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4:P6"/>
    <mergeCell ref="Q5:Q6"/>
    <mergeCell ref="R5:R6"/>
    <mergeCell ref="S5:S6"/>
    <mergeCell ref="X4:X6"/>
    <mergeCell ref="Y5:Y6"/>
    <mergeCell ref="Z5:Z6"/>
    <mergeCell ref="AA5:AA6"/>
    <mergeCell ref="AB3:AB6"/>
    <mergeCell ref="AC4:AC6"/>
    <mergeCell ref="AD4:AD6"/>
    <mergeCell ref="AE4:AE6"/>
    <mergeCell ref="AF4:AF6"/>
    <mergeCell ref="AG4:AG6"/>
    <mergeCell ref="AH4:AH6"/>
    <mergeCell ref="AI4:AI6"/>
    <mergeCell ref="AJ4:AJ6"/>
    <mergeCell ref="AK4:AK6"/>
    <mergeCell ref="AL4:AL6"/>
    <mergeCell ref="AM4:AM6"/>
    <mergeCell ref="AN4:AN6"/>
    <mergeCell ref="AO4:AO6"/>
    <mergeCell ref="AP4:AP6"/>
    <mergeCell ref="AQ4:AQ6"/>
    <mergeCell ref="AR4:AR6"/>
    <mergeCell ref="AS3:AS6"/>
    <mergeCell ref="AT3:AT6"/>
    <mergeCell ref="T5:W6"/>
  </mergeCells>
  <dataValidations count="4">
    <dataValidation type="list" allowBlank="1" showInputMessage="1" showErrorMessage="1" sqref="L11 K8:K12 K21:K24 K26:L27">
      <formula1>"中央衔接资金,自治区衔接资金,其他涉农整合资金,地方政府债券资金,其他资金"</formula1>
    </dataValidation>
    <dataValidation type="list" allowBlank="1" showInputMessage="1" showErrorMessage="1" sqref="D8:D27">
      <formula1>"产业发展类,就业类,乡村建设类,易地搬迁后扶类,巩固拓展脱贫攻坚成果类,其他类"</formula1>
    </dataValidation>
    <dataValidation type="list" allowBlank="1" showInputMessage="1" showErrorMessage="1" sqref="E8:E27">
      <formula1>"新建,续建,改扩建"</formula1>
    </dataValidation>
    <dataValidation type="list" allowBlank="1" showInputMessage="1" showErrorMessage="1" sqref="AC8:AC13 AC18:AC27">
      <formula1>"正在编制实施方案,完成编制实施方案,完成实施方案审查 ,完成实施方案批复,发布招投标公告,完成招投标,已开工,已完工"</formula1>
    </dataValidation>
  </dataValidations>
  <pageMargins left="0.357638888888889" right="0.357638888888889" top="0.409027777777778" bottom="0.2125" header="0.5" footer="0.5"/>
  <pageSetup paperSize="8" scale="44" fitToHeight="0" orientation="landscape" horizontalDpi="600"/>
  <headerFooter/>
  <colBreaks count="1" manualBreakCount="1">
    <brk id="4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2024-11-21T05:18:15Z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0FCCC012C6FB4D4F97DCACE1853B62C7</vt:lpwstr>
  </property>
  <property fmtid="{D5CDD505-2E9C-101B-9397-08002B2CF9AE}" pid="3" name="KSOProductBuildVer">
    <vt:lpwstr>2052-12.1.0.18912</vt:lpwstr>
  </property>
  <property fmtid="{D5CDD505-2E9C-101B-9397-08002B2CF9AE}" pid="4" name="KSOReadingLayout">
    <vt:bool>true</vt:bool>
  </property>
</Properties>
</file>