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650"/>
  </bookViews>
  <sheets>
    <sheet name="洛浦县项目库0" sheetId="14" r:id="rId1"/>
    <sheet name="分类汇总表" sheetId="13" r:id="rId2"/>
  </sheets>
  <definedNames>
    <definedName name="_xlnm._FilterDatabase" localSheetId="0" hidden="1">洛浦县项目库0!$A$6:$AB$83</definedName>
    <definedName name="_xlnm.Print_Titles" localSheetId="0">洛浦县项目库0!$3:$7</definedName>
    <definedName name="_xlnm.Print_Area" localSheetId="0">洛浦县项目库0!$A$1:$AB$83</definedName>
  </definedNames>
  <calcPr calcId="144525"/>
</workbook>
</file>

<file path=xl/sharedStrings.xml><?xml version="1.0" encoding="utf-8"?>
<sst xmlns="http://schemas.openxmlformats.org/spreadsheetml/2006/main" count="1057" uniqueCount="489">
  <si>
    <t>洛浦县2024年巩固拓展脱贫攻坚成果和乡村振兴项目库</t>
  </si>
  <si>
    <t>填报时间：2023年10月20日</t>
  </si>
  <si>
    <t>序号</t>
  </si>
  <si>
    <t>项目库编号</t>
  </si>
  <si>
    <t>项目名称</t>
  </si>
  <si>
    <t>项目类别</t>
  </si>
  <si>
    <t>建设性质（新建、续建、改扩建）</t>
  </si>
  <si>
    <t>建设起至期限</t>
  </si>
  <si>
    <t>实施地点</t>
  </si>
  <si>
    <t>主要建设任务</t>
  </si>
  <si>
    <t>建设单位</t>
  </si>
  <si>
    <t>建设规模</t>
  </si>
  <si>
    <t>资金来源</t>
  </si>
  <si>
    <t>县市实施单位</t>
  </si>
  <si>
    <t>项目主管部门</t>
  </si>
  <si>
    <t>责任人</t>
  </si>
  <si>
    <t>其中</t>
  </si>
  <si>
    <t>绩效目标</t>
  </si>
  <si>
    <t>备注</t>
  </si>
  <si>
    <t>项目总投资</t>
  </si>
  <si>
    <t>政府投资（衔接资金）</t>
  </si>
  <si>
    <t>计划安排其他政府投资</t>
  </si>
  <si>
    <t>企业投资</t>
  </si>
  <si>
    <t>小计</t>
  </si>
  <si>
    <t>截止2023年年底前已安排资金</t>
  </si>
  <si>
    <t>2024年计划安排资金合计</t>
  </si>
  <si>
    <t>2024年计划安排资金</t>
  </si>
  <si>
    <t>计划安排中央衔接补助资金</t>
  </si>
  <si>
    <t>计划安排自治区衔接补助资金</t>
  </si>
  <si>
    <t>计划安排地方政府债券资金</t>
  </si>
  <si>
    <t>计划安排地、县配套资金</t>
  </si>
  <si>
    <t>合计76个项目</t>
  </si>
  <si>
    <t>2023-653224-0094</t>
  </si>
  <si>
    <t>和田地区洛浦县东、西片区供水保障工程（三期）</t>
  </si>
  <si>
    <t>乡村建设类</t>
  </si>
  <si>
    <t>续建</t>
  </si>
  <si>
    <t>2023.05-2024.07</t>
  </si>
  <si>
    <t>洛浦县、纳瓦乡、山普鲁镇、多鲁乡、洛浦镇、拜什托格拉克乡</t>
  </si>
  <si>
    <t>改造供水配水管网331.81公里及配套附属工程。</t>
  </si>
  <si>
    <t>公里</t>
  </si>
  <si>
    <t>中央衔接资金</t>
  </si>
  <si>
    <t>洛浦县水利局</t>
  </si>
  <si>
    <t>罗志</t>
  </si>
  <si>
    <t>通过改造供水管网331.81公里，对给水系统进行整合优化，从根本上解决供水规模偏小、管网漏损率较高等问题，进一步提高供水保障能力。</t>
  </si>
  <si>
    <t>2024-653224-0001</t>
  </si>
  <si>
    <t>洛浦县2024年低氟边销茶入户项目</t>
  </si>
  <si>
    <t>产业发展类</t>
  </si>
  <si>
    <t>新建</t>
  </si>
  <si>
    <t>2024.03-2024.07</t>
  </si>
  <si>
    <t>洛浦县布亚乡、杭桂镇、多鲁镇、洛浦镇、街道办事处</t>
  </si>
  <si>
    <t>采购低氟边销茶，以慰问等方式发放给布亚乡、杭桂镇、多鲁镇、洛浦镇、街道办事处困难群众14532户，按照2公斤/户的标准发放,共采购29064公斤低氟茶。</t>
  </si>
  <si>
    <t>户</t>
  </si>
  <si>
    <t>中共洛浦县委统战部</t>
  </si>
  <si>
    <t>洛浦县民宗委</t>
  </si>
  <si>
    <t>卢新松</t>
  </si>
  <si>
    <t>s</t>
  </si>
  <si>
    <t>大力推广低氟边销茶，倡导“健康饮茶”“送茶入户”，遏制饮茶型地氟病的蔓延；以慰问等方式向布亚乡2650户、杭桂镇5462户、多鲁镇4256户、洛浦镇1680户、街道办事处304户，共14352户发放低氟边销茶，2公斤/户，共采购28704公斤低氟茶。</t>
  </si>
  <si>
    <t>2024-653224-0002</t>
  </si>
  <si>
    <t>洛浦县2024年林果提质增效项目</t>
  </si>
  <si>
    <t>2024.01-2024.12</t>
  </si>
  <si>
    <t>洛浦县布亚乡、恰尔巴格镇、山普鲁镇、纳瓦乡、杭桂镇、多鲁镇、洛浦镇、拜什托格拉克乡、阿其克乡</t>
  </si>
  <si>
    <t>在洛浦县境内对1万亩经济林进行提质增效，每亩补助800元，主要建设内容为：按照标准化示范基地建设要求，进行嫁接、修剪、有害生物防治等技术服务以及林果生产机械设备购置和生物肥料购置等。</t>
  </si>
  <si>
    <t>万亩</t>
  </si>
  <si>
    <t>洛浦县林业和草原局</t>
  </si>
  <si>
    <t>洛浦县林草局</t>
  </si>
  <si>
    <t>吐送江· 阿卜杜拉</t>
  </si>
  <si>
    <t>该项目的实施，通过对1万亩经济林进行提质增效，提高林果品质，增加林果产量，助力农户增收。</t>
  </si>
  <si>
    <t>2024-653224-0003</t>
  </si>
  <si>
    <t>洛浦县2024年脱贫人口（含监测对象）公益性岗位补助项目</t>
  </si>
  <si>
    <t>就业类</t>
  </si>
  <si>
    <t>洛浦县2024年脱贫人口（含监测户）公共服务岗位补助项目实施对象为洛浦县脱贫人口（含监测户）内聘用的保安、保洁、动物防疫员、后勤人员、专职联防、洛浦县公安系统辅警、教育系统保育员和厨师、全县各村（社区）就业专干等就业岗位，共计3450人。</t>
  </si>
  <si>
    <t>人</t>
  </si>
  <si>
    <t>自治区衔接资金</t>
  </si>
  <si>
    <t>洛浦县人社局</t>
  </si>
  <si>
    <t>柔孜艾力·图尔荪</t>
  </si>
  <si>
    <t>带动从事公益性岗位中的脱贫人口（含监测对象）3450人就业创业增收。</t>
  </si>
  <si>
    <t>2024-653224-0004</t>
  </si>
  <si>
    <t>洛浦县2024年项目管理费</t>
  </si>
  <si>
    <t>其他类</t>
  </si>
  <si>
    <t>洛浦县</t>
  </si>
  <si>
    <t>按照衔接资金管理费使用要求列支，主要用于项目前期设计、评审、招标、监理、以及验收等与项目管理相关的支出。</t>
  </si>
  <si>
    <t>洛浦县乡村振兴局</t>
  </si>
  <si>
    <t>李雪豹</t>
  </si>
  <si>
    <t>按照衔接资金项目管理费使用要求列支，主要用于项目前期设计、评审、招标、监理、以及验收等与项目管理相关的支出。</t>
  </si>
  <si>
    <t>2024-653224-0005</t>
  </si>
  <si>
    <t>洛浦县2024年小额贷款贴息项目</t>
  </si>
  <si>
    <t>用于全县申请脱贫人口小额贷款贴息，申请人员是全县建档立卡脱贫人口、监测人口，贴息利率按照金融机构发放脱贫人口小额贷款时利率，</t>
  </si>
  <si>
    <t>万户</t>
  </si>
  <si>
    <t>用于全县1.8万户脱贫人口、监测人口小额信贷贴息资金。</t>
  </si>
  <si>
    <t>2024-653224-0006</t>
  </si>
  <si>
    <t>洛浦县2024年雨露计划资助项目</t>
  </si>
  <si>
    <t>巩固拓展脱贫攻坚成果类</t>
  </si>
  <si>
    <t>资助我县6700名原建档立卡已脱贫、“三类户”家庭接受中等职业教育（含普通中专、成人中专、职业高中、技工院校）、高等职业教育应往届大中专学生，按照3000元/生/学年的资助标准进行资助。</t>
  </si>
  <si>
    <t>洛浦县教育局</t>
  </si>
  <si>
    <t xml:space="preserve">许万江  </t>
  </si>
  <si>
    <t>为进一步巩固和拓展脱贫成果，在过渡期内保持学生资助力度总体稳定，对6700名建档立卡已脱贫、“三类户”家庭子女接受中等职业教育、高等职业教育应往届大中专学生予以补助。</t>
  </si>
  <si>
    <t>2024-653224-0007</t>
  </si>
  <si>
    <t>洛浦县阿其克乡喀勒台拜勒村污水治理项目</t>
  </si>
  <si>
    <t>洛浦县阿其克乡喀勒台拜勒村</t>
  </si>
  <si>
    <t>新建DN200聚乙烯双壁波纹管3.5公里，采用10吨、15吨两个型号污水治理设备。</t>
  </si>
  <si>
    <t>洛浦县阿其克乡人民政府</t>
  </si>
  <si>
    <t>和田地区生态环境局洛浦县分局</t>
  </si>
  <si>
    <t>木特力甫·阿不都艾尼</t>
  </si>
  <si>
    <t>通过农村污水处理，着力改善全村83户279人农户人居环境及生活污水处理，全面提高农村居民生活质量及幸福感。</t>
  </si>
  <si>
    <t>2024-653224-0008</t>
  </si>
  <si>
    <t>洛浦县拜什托格拉克乡、多鲁镇农村道路建设项目</t>
  </si>
  <si>
    <t>洛浦县拜什托格拉克乡、多鲁镇</t>
  </si>
  <si>
    <t>道路全长26.7公里，公路等级为四级公路，主要建设内容包括：路基路面、桥涵及交通安全附属工程等</t>
  </si>
  <si>
    <t>洛浦县交通局</t>
  </si>
  <si>
    <t>张建</t>
  </si>
  <si>
    <t>项目建成后，能强化产业融合，推进“四好农村路”与现代农业、乡村旅游、特色资源等产业融合发展，改善当地交通基础设施，助力巩固脱贫攻坚，优化产业就业，推进乡村振兴。并且能进一步完善农村公路网络体系建设。该项目建设后受益人口1402户5833人；</t>
  </si>
  <si>
    <t>2024-653224-0009</t>
  </si>
  <si>
    <t>洛浦县拜什托格拉克乡二分干渠防渗渠建设项目</t>
  </si>
  <si>
    <t>改扩建</t>
  </si>
  <si>
    <t>洛浦县拜什托格拉克乡</t>
  </si>
  <si>
    <t>防渗改造渠道5.503km。配套建筑物13座，其中水闸12座，交通桥1座，设计流量6.15～4.22m³/s，灌溉面积2.77万亩。</t>
  </si>
  <si>
    <t>项目建成后，保障控制灌溉面积不低于0.70万亩，改善我县灌溉能力，提升农作物产量，增加农民收入</t>
  </si>
  <si>
    <t>2024-653224-0010</t>
  </si>
  <si>
    <t>洛浦县拜什托格拉克乡亚阔恰村等2个村防渗渠建设项目</t>
  </si>
  <si>
    <t>洛浦县拜什托格拉克乡亚阔恰村，拜什托格拉克村</t>
  </si>
  <si>
    <t>防渗改造渠道长度7.20km,设计流量0.3-1m³/s，配套建筑物92座。灌溉面积0.8万亩。</t>
  </si>
  <si>
    <t>项目建成后，保障控制灌溉面积不低于0.48万亩，改善我县灌溉能力，提升农作物产量，增加农民收入</t>
  </si>
  <si>
    <t>2024-653224-0011</t>
  </si>
  <si>
    <t>洛浦县拜什托格拉克乡依力库都克村等2个村农村生活污水治理项目</t>
  </si>
  <si>
    <t>新建排水主管道11927米，其中DN300管道9314米，UPVC DN100管道2613米，新建排水检查井323座，排泥井5座，消能井1座，配套井盖和安全网等附属，路面拆除恢复16765平方米。</t>
  </si>
  <si>
    <t>洛浦县拜什托格拉克乡人民政府</t>
  </si>
  <si>
    <t>乃比江·杰力力</t>
  </si>
  <si>
    <t>改善人居环境，改善农村居民污水排放条件，助力乡村振兴。</t>
  </si>
  <si>
    <t>2024-653224-0012</t>
  </si>
  <si>
    <t>洛浦县布亚乡库玛提村等4个村人居环境污水处理项目</t>
  </si>
  <si>
    <t>2024.03-2024.08</t>
  </si>
  <si>
    <t>洛浦县布亚乡库玛提村、依其克尔克恰尔巴格村、巴什夏合勒克村、阿亚格夏合勒克村</t>
  </si>
  <si>
    <t>新建排水主管29公里，其中重力流排水管道82公里，管径为DN300-DN400，管道材质为S8级HDPE双壁波纹管；新建排水支管16.11公里，采用d150mmUPVC排水管；新建预制钢筋砼圆形排水检查井D1200mm985座；新建污水提升一体化泵站1座；新建厌氧+人工湿地污水处理站1座，处理能力490m3/d（污水站位于库玛提北侧戈壁滩，负责8个村）；其中布亚乡库玛提村新建排水主管5.5公里、依其克尔克恰尔巴格村新建排水主管8.0公里、巴什夏合勒克村新建排水主管8.0公里、阿亚格夏合勒克村新建排水主管7.5公里。</t>
  </si>
  <si>
    <t>洛浦县布亚乡人民政府</t>
  </si>
  <si>
    <t>伊力夏提·艾合麦江</t>
  </si>
  <si>
    <t>项目建成后可以实现污水无害化处理，进一步推进895户居民户厕整改、乡村人居环境的提升，为巩固拓展脱贫攻坚成果和乡村振兴有效衔接奠定基础。</t>
  </si>
  <si>
    <t>2024-653224-0013</t>
  </si>
  <si>
    <t>洛浦县布亚乡库玛提村支渠防渗建设项目</t>
  </si>
  <si>
    <t>洛浦县布亚乡库玛提村</t>
  </si>
  <si>
    <t>防渗改造渠道长度4.58公里,配套建筑物22座。灌溉面积0.50万亩，设计流量1.2～1.5m³/s。</t>
  </si>
  <si>
    <t>项目建成后，保障控制灌溉面积不低于0.50万亩，改善我县灌溉能力，提升农作物产量，增加农民收入。</t>
  </si>
  <si>
    <t>2024-653224-0014</t>
  </si>
  <si>
    <t>洛浦县布亚乡萨依村等4个村人居环境污水处理项目</t>
  </si>
  <si>
    <t>洛浦县布亚乡萨依村、塔木艾格勒村、英巴格村、苏盖提艾日克村</t>
  </si>
  <si>
    <t>新建排水主管26公里，管径为DN300-DN400，管道材质为S8级HDPE双壁波纹管；新建排水支管14.5公里，采用d150mmUPVC排水管；新建预制钢筋砼圆形排水检查井D1200mm880座；新建污水提升一体化泵站1座；新建厌氧+人工湿地污水处理站1座，处理能力490m3/d（污水站位于库玛提北侧戈壁滩，负责8个村）；其中布亚乡萨依村新建排水主管4.6公里、塔木艾格勒村新建排水主管6.8公里、英巴格村新建排水主管6.6公里、苏盖提艾日克村新建排水主管8.0公里。</t>
  </si>
  <si>
    <t>项目建成后可以实现污水无害化处理，进一步推进806户居民户厕整改、乡村人居环境的提升，为巩固拓展脱贫攻坚成果和乡村振兴有效衔接奠定基础。</t>
  </si>
  <si>
    <t>2024-653224-0015</t>
  </si>
  <si>
    <t>洛浦县布亚乡创业基地建设项目</t>
  </si>
  <si>
    <t>洛浦县布亚乡阿日希村</t>
  </si>
  <si>
    <t>新建门面房2栋，建筑面积3352.78平方米， 地上二层， 框架结构，配套水电等附属设施。</t>
  </si>
  <si>
    <t>平方米</t>
  </si>
  <si>
    <t>壮大村集体经济，为推动乡村振兴提供了有力支撑，进一步增强了村级党组织的引领力和为民代言的话语权。同时租赁费用每年预计可收入40万元，带动就业人数20余人，由村级根据乡村振兴要求做好二次分配。</t>
  </si>
  <si>
    <t>2024-653224-0016</t>
  </si>
  <si>
    <t>洛浦县多鲁镇塘玛合尼村等3个村支渠防渗建设项目</t>
  </si>
  <si>
    <t>洛浦县多鲁镇塘玛合尼村、塔尕其村、肖尔阔太克村</t>
  </si>
  <si>
    <t>防渗改造渠道长度5.876km,配套建筑物73座。设计流量0.8-1.2m³/s。灌溉面积0.35万亩。</t>
  </si>
  <si>
    <t>项目建成后，保障控制灌溉面积不低于0.637万亩，改善我县灌溉能力，提升农作物产量，增加农民收入</t>
  </si>
  <si>
    <t>2024-653224-0017</t>
  </si>
  <si>
    <t>洛浦县多鲁镇主干道美丽乡村建设-公共照明项目</t>
  </si>
  <si>
    <t>2024.03-2024.06</t>
  </si>
  <si>
    <t>洛浦县多鲁镇</t>
  </si>
  <si>
    <t>多鲁镇主乡村干道路35km公共照明，采购Led太阳能路灯1160盏，灯杆高度7米，灯头功率100W。 地点：洛浦县多鲁镇主干道，巴什艾日克村卡点-塔吾尕孜村闸口12公里，尧勒其库勒村-光明村6公里，塔合塔克瑞克村-库都克艾日克村7公里，布格拉库木村辖区10公里，总计35公里。</t>
  </si>
  <si>
    <t>盏</t>
  </si>
  <si>
    <t>洛浦县多鲁镇人民政府</t>
  </si>
  <si>
    <t>麦提喀斯木·伊敏托合提</t>
  </si>
  <si>
    <t>亮化乡镇夜间道路，改善公共环境照明，方便旅客及居民出行安全，提高乡村基础设施建设，减少二氧化碳排放量。</t>
  </si>
  <si>
    <t>2024-653224-0018</t>
  </si>
  <si>
    <t>洛浦县杭桂镇巴什艾克尼村生活污水治理项目</t>
  </si>
  <si>
    <t>洛浦县杭桂镇巴什艾克尼村</t>
  </si>
  <si>
    <t>新建排水管道长度 16.83km，其中 de400 排水管道（S2 级，环刚度不小于 8KN/㎡）长度 2.98km，de400 排水管道（S2 级，环刚度不小于 16KN/㎡）长度 0.22km，de315 排水管道（S2 级，环刚度不小于 8KN/㎡）长度 13.50km，de300II 级钢筋混凝土管 0.07km，de400II级钢筋混凝土管 0.06km，新建 UPVC-De110 支管 6.615km，新建污水检查井 585 座，沉泥井 23 座，一体化提升泵站 1 座（PBZ1，Q=30m³/h，H=15m，N=3kW，一用一备），道路恢复面积 30294.00 平方米</t>
  </si>
  <si>
    <t>洛浦县杭桂镇人民政府</t>
  </si>
  <si>
    <t>托力木·贾纳尔</t>
  </si>
  <si>
    <t>项目建成后可以实现污水无害化处理，带动巴什艾克尼村457户农户受益，改善乡村人居环境，为巩固拓展脱贫攻坚成果和乡村振兴有效衔接奠定基础。</t>
  </si>
  <si>
    <t>2024-653224-0019</t>
  </si>
  <si>
    <t>洛浦县杭桂镇热合曼普尔村等2个村农村生活污水治理项目</t>
  </si>
  <si>
    <t>洛浦县杭桂镇热合曼普尔村、幸福村</t>
  </si>
  <si>
    <t>新建排水管道长度21.75km，其中de400排水管道长度 7.54km，聚乙烯 PE100管2.8km，de315排水管道长度10.98km，de300II级钢筋混凝土管 0.22km，de400II级钢筋混凝土管0.21km，新建UPVC-De110支管9.33km，新建污水检查井658座，沉泥井19座，压力排水检查井14座，一体化提升泵站1座，30立方米钢筋混凝土化粪池1座，道路恢复面积33768.00平方米</t>
  </si>
  <si>
    <t>项目建成后可以实现污水无害化处理，带动热合曼普尔村、幸福村2个村618户受益，改善乡村人居环境，为巩固拓展脱贫攻坚成果和乡村振兴有效衔接奠定基础。</t>
  </si>
  <si>
    <t>2024-653224-0020</t>
  </si>
  <si>
    <t>洛浦县杭桂镇天然气入户项目</t>
  </si>
  <si>
    <t>2024.01-2024.08</t>
  </si>
  <si>
    <t>洛浦县杭桂镇塔盘村</t>
  </si>
  <si>
    <t>为杭桂镇塔盘村99户进行天然气管网入户及其配套设施。</t>
  </si>
  <si>
    <t>洛浦县住建局</t>
  </si>
  <si>
    <t>通过天然气入户项目，着力改善农村生活状况，努力提高农民生活质量。可以解决99户燃气的问题，方便生活。</t>
  </si>
  <si>
    <t>2024-653224-0021</t>
  </si>
  <si>
    <t>洛浦县杭桂镇托万皮切克其村等2个村农村生活污水治理项目</t>
  </si>
  <si>
    <t>洛浦县杭桂镇托万皮切克其村、塔盘村</t>
  </si>
  <si>
    <t>新建排水管道长度14.00km，其中de400排水管道长度3.1km，de400排水管道长度0.5km，de315排水管道长度8.4km，聚乙烯PE100管1.7km,de300II级钢筋混凝土管0.1km,de400II级钢筋混凝土管0.2km，新建UPVC-De110支管5.94km,新建污水检查井422座，沉泥井19座,压力排水检查井9座，φ2000成品一体化提升泵站1座,道路恢复面积25200.00平方米</t>
  </si>
  <si>
    <t>项目建成后可以实现污水无害化处理，带动托万皮切克其村、塔盘村1474户受益，改善乡村人居环境，为巩固拓展脱贫攻坚成果和乡村振兴有效衔接奠定基础。</t>
  </si>
  <si>
    <t>2024-653224-0022</t>
  </si>
  <si>
    <t>洛浦县杭桂镇主干道美丽乡村建设-公共照明项目</t>
  </si>
  <si>
    <t>洛浦县杭桂镇</t>
  </si>
  <si>
    <t>杭桂镇乡村道路42.3km公共照明，采购Led太阳能路灯1300盏，灯杆高度7米，灯头功率100W。地点：热合曼普尔村闸口-杭桂镇公路5.3Km，杭桂镇其力盖加依村委会路口-霍热孜艾日克村委会路口19.4Km.六闸口-托库孜喀勒拉村5.8Km，五闸口-兴隆村3.4Km,库木巴格村委会路口-阿尔克吾斯塘村路口6.1Km,杭桂-多鲁公路（杭桂区域段）2.3Km。</t>
  </si>
  <si>
    <t>亮化乡镇夜间道路，改善公共环境照明，方便旅客及辖区42个村居民出行安全，提高乡村基础设施建设，减少二氧化碳排放量，同步营造铸生中华民族共同体意识氛围，促进各民族交往交流交融，宣传我县特色手工纺织产品艾德莱斯。</t>
  </si>
  <si>
    <t>2024-653224-0023</t>
  </si>
  <si>
    <t>洛浦县2024年劳动力外出转移就业一次性交通补助项目</t>
  </si>
  <si>
    <t>对洛浦县有组织、自发到区内其他地州、疆外其他省(市）稳定就业在3个月以上的脱贫人口、监测对象进行一次性交通补助，每年可享受一次补助政策。对转移到区内其他地州稳定就业1个月以上的给一次性补助 300 元/人，转移到疆外省（市）稳定就业3个月以上的给子一次性补助700元/人。</t>
  </si>
  <si>
    <t>对转移到区内其他地州稳定就业3个月以上的给子一次性补助300元/人，转移到疆
外省（市）稳定就业3个月以上的给子一次性补助700元/人。标目标2：项目实施后有利于促进稳定就业增收，促进巩固脱贫攻坚，有利于维护社会稳定和长治久安。</t>
  </si>
  <si>
    <t>2024-653224-0024</t>
  </si>
  <si>
    <t>洛浦县洛浦镇阿恰勒村、幸福村污水处理项目</t>
  </si>
  <si>
    <t>洛浦县洛浦镇阿恰勒村、幸福村</t>
  </si>
  <si>
    <t>新建排水管网共计22.643公里，其中：污水管道DN300长度19.015公里；压力排水管DN200长度2.945公里；压力排水管DN150长度0.683公里；污水检查井833座；压力管井24座；路面破坏拆除及恢复44.525 ㎡（沥青混凝土路面）；污水提升泵站（小）3座；入户排水管DN110长度6.670公里。DN500 钢筋砼套管 10m。</t>
  </si>
  <si>
    <t>洛浦县洛浦镇人民政府</t>
  </si>
  <si>
    <t>亚森·艾尼</t>
  </si>
  <si>
    <t>通过农村污水处理，着力改善农村人居环境和卫生状况，努力提高农民生活质量。可以解决660户2486人排放污水的问题。</t>
  </si>
  <si>
    <t>2023-653224-0051</t>
  </si>
  <si>
    <t>洛浦县洛浦镇北片区污水处理厂建设工程</t>
  </si>
  <si>
    <t>洛浦县洛浦镇</t>
  </si>
  <si>
    <t>将现状规模10000立方米/日的污水处理厂扩容至规模25000立方米/日，新建预处理车间一座，新建AAO池一座，二沉池一座，中间水池一座，深度处理车间一座及改造现状污泥脱水车间。</t>
  </si>
  <si>
    <t>座</t>
  </si>
  <si>
    <t>通过农村污水处理，着力改善农村人居环境和卫生状况，努力提高农民生活质量.。</t>
  </si>
  <si>
    <t>2024-653224-0025</t>
  </si>
  <si>
    <t>洛浦县洛浦镇多鲁吐格曼贝希村污水处理项目</t>
  </si>
  <si>
    <t>洛浦县洛浦镇多鲁吐格曼贝希村</t>
  </si>
  <si>
    <t>排水工程主管道DN300排水管网为8.62公里，DN200压力排水管1.864公里，DN110排水管网为2.896公里，预制混凝土井432座；路面破坏拆除及恢复面积26940平方米；成品污水提升泵站二座（直径2000mm，高度5800mm，HMPP高模量聚丙烯，三层缠绕工艺，厚度≥50mm。）</t>
  </si>
  <si>
    <t>通过农村污水处理，着力改善农村人居环境和卫生状况，努力提高农民生活质量。可以解决洛浦镇多鲁吐格曼贝希村383户1661人排放污水的问题。</t>
  </si>
  <si>
    <t>2024-653224-0026</t>
  </si>
  <si>
    <t>洛浦县洛浦镇克尔喀什村等3个村农村生活污水治理工程</t>
  </si>
  <si>
    <t>洛浦县洛浦镇克尔喀什村、东方红新村、恰帕勒兰干村</t>
  </si>
  <si>
    <t>新建重力流排水管道21.634公里，管道材质为S8级HDPE双壁波纹管，其中DN200管道2.51公里，DN315管道12.379公里，DN400管道6.745公里；新建排水支管12.075公里，采用dn110mmUPVC排水管；新建装配式钢筋砼圆形排水检查井D1200mm821座，其中沉淀井（沉泥深度H=0.5m）123座；拆除及恢复路面38941平方米（其中沥青路面35047平方米，拆除及恢复砼路面3894平方米），穿越灌渠475处。新建污水提升泵站2座，新建PE压力排水管道dn110长度1835米，dn90长度314米；新建回用水管道dn110长度815米，dn63长度140米，新建排气阀井3座，排泥阀井及排泥湿井3座，新建压力检查井4座，绿化回用水闸阀井16座；新建玻璃钢化粪池7座，其中有效容积12立方米的5座，20立方米的1座，30立方米的1座；新建厌氧+人工湿地污水处理站1座，处理能力225m3/d。</t>
  </si>
  <si>
    <t>通过农村污水处理，着力改善农村人居环境和卫生状况，努力提高农民生活质量。解决洛浦镇克尔喀什村、东方红新村、恰帕勒兰干村等4个村3381人，805户的污水排放问题。</t>
  </si>
  <si>
    <t>2024-653224-0027</t>
  </si>
  <si>
    <t>洛浦县洛浦镇塔盘村污水处理项目</t>
  </si>
  <si>
    <t>洛浦县洛浦镇塔盘村</t>
  </si>
  <si>
    <t>排水工程主管道DN300排水管网6.055公里、DN150排水管网63米，管材采用HDPE双壁波纹管，管壁环刚度≥8KN/m2，接口采用承插式柔性橡胶圈接口，DN110排水管网1620米、DN500钢筋砼套管7米；钢筋砼污水井225座；路面破坏拆除及恢复面积14822m2；成品污水提升泵站一座（直径2000mm，高度5100mm，HMPP高模量聚丙烯，三层缠绕工艺，厚度≥50mm。）</t>
  </si>
  <si>
    <t>通过农村污水处理，着力改善农村人居环境和卫生状况，努力提高农民生活质量。可以解决161户604人排放污水的问题。</t>
  </si>
  <si>
    <t>2024-653224-0028</t>
  </si>
  <si>
    <t>洛浦县洛浦镇天然气入户项目</t>
  </si>
  <si>
    <t xml:space="preserve"> 洛浦县洛浦镇多外特村、英巴扎村、欧吐拉博什坎村、巴什恰帕勒村、塔盘村 </t>
  </si>
  <si>
    <t>洛浦镇天然气管网入户及其配套设施，共计1215户，新建入户燃气管道91.635公里，DN50焊接钢管44.9公里，DN25焊接管网27.688公里。智慧阀井36座，通讯、感温、振动光纤各28.7公里。</t>
  </si>
  <si>
    <t>通过天然气入户项目，着力改善农村生活状况，努力提高农民生活质量。可以解决1215户4740人燃气的问题，方便生活。</t>
  </si>
  <si>
    <t>2024-653224-0029</t>
  </si>
  <si>
    <t>洛浦县纳瓦乡“五小庭院”经济奖补项目</t>
  </si>
  <si>
    <t>洛浦县纳瓦乡</t>
  </si>
  <si>
    <t>对纳瓦乡人均收入低于1万元以下111户脱贫户监测户大力发展“五小”庭院经济模式（即庭院小畜禽、庭院小菜园、庭院小果园、庭院小作坊），进行先建后补，每户补助2万元。</t>
  </si>
  <si>
    <t>洛浦县纳瓦乡人民政府</t>
  </si>
  <si>
    <t>洛浦县农业农村局</t>
  </si>
  <si>
    <t>帕提古丽·阿布都拉</t>
  </si>
  <si>
    <t>通过大力发展庭院经济，一是可以有效改善群众生存环境；二是结合群众自生庭院经济发展特长，宜农则农、宜商则商，发展庭院经济，增加111户群众经济收入,带动群众年经济收入不低于3000元。</t>
  </si>
  <si>
    <t>2024-653224-0030</t>
  </si>
  <si>
    <t>洛浦县纳瓦乡巴什尕帕村、尕帕阿日希村生活污水治理项目</t>
  </si>
  <si>
    <t>洛浦县纳瓦乡巴什尕帕村、尕帕阿日希村</t>
  </si>
  <si>
    <t>新建污水管网27.9829公里（主管21.3439公里，出户支管6.639公里），其中DN300污水管网19.2359公里，DN400污水管网1.617公里，PEDN100污水管网0.491公里，UPVCDN100出户支管6.639公里；消能井3座，检查井955座，排泥井12座；路面拆除恢复面积38761平方米；新建人工湿地1750平方米。</t>
  </si>
  <si>
    <t>通过农村污水有效管理，着力改善农村人居环境和卫生状况，带动纳瓦乡巴什尕帕村、尕帕阿日希村842户3438人生活污水得到有效治理，农村环境得到明显改善，通过建设人工湿地，可改善乡村1750㎡荒地地理环境，同时推动842户农户改厕工作开展。</t>
  </si>
  <si>
    <t>2024-653224-0031</t>
  </si>
  <si>
    <t>洛浦县2024年农村公路日常护管员项目</t>
  </si>
  <si>
    <t>为全县950名护路员发放劳务补助。</t>
  </si>
  <si>
    <t>通过护路员解决950个岗位，每人每年补助1.2万元。</t>
  </si>
  <si>
    <t>2024-653224-0032</t>
  </si>
  <si>
    <t>洛浦县农副产品批发交易中心建设项目</t>
  </si>
  <si>
    <t>工业园区</t>
  </si>
  <si>
    <t>总建筑面积9481.32平方米，其中：新建仓库1座2670.93平方米，地上一层，门式钢架结构；冷库1座3076.54平方米，地上一层，门式钢架结构；简易交易棚18栋2678平方米，地上一层，门式钢架结构；检验检疫中心1座101.47平方米、农副产品交易大厅1座378.95平方米、消防水池1座575.43平方米，配套相关附属设施。</t>
  </si>
  <si>
    <t>㎡</t>
  </si>
  <si>
    <t>洛浦县市监局</t>
  </si>
  <si>
    <t>李光富</t>
  </si>
  <si>
    <t>项目建成后带动周边50-100人就业，同时租金用于壮大村集体经济。项目建成后，产权归村委会所有，按政府投资（以审计决算为准）综合受益率不低于8%的标准，壮大村集体经济。</t>
  </si>
  <si>
    <t>2024-653224-0033</t>
  </si>
  <si>
    <t>洛浦县恰尔巴格镇、布亚乡农村道路改建工程</t>
  </si>
  <si>
    <t>洛浦县恰尔巴格镇、布亚乡</t>
  </si>
  <si>
    <t>道路全长19.2公里，公路等级为四级公路，主要建设内容包括：路基路面、桥涵及交通安全附属工程等</t>
  </si>
  <si>
    <t>项目建成后，能更好地满足农村人民群众安全、经济、便捷出行需求，提升农村物流服务水平，改善当地交通基础设施，助力巩固脱贫攻坚，优化产业就业，推进乡村振兴，积极带动经济发展。该项目建设后受益人口1204户4891人。</t>
  </si>
  <si>
    <t>2024-653224-0034</t>
  </si>
  <si>
    <t>洛浦县恰尔巴格镇、杭桂镇抗旱机电井农网接入改造工程</t>
  </si>
  <si>
    <t>杭桂镇、恰尔巴格镇</t>
  </si>
  <si>
    <t>对杭桂镇、恰尔巴格镇2个乡镇抗旱井优先进行改造接入农村电网，其中杭桂镇改造抗旱机电井57眼、恰尔巴格镇改造36眼，包括高压计量、真空断路器、80KV变压器、高压保险、无功补偿器、电线杆、负控（二合一箱）、低压开关等配套设施</t>
  </si>
  <si>
    <t>眼</t>
  </si>
  <si>
    <t>项目实施后，可实现对杭桂镇、恰尔巴格镇2个乡镇抗旱井实时监测与远程自动化控制，使灌溉更加科学、方便，提高灌溉质量和管理水平。</t>
  </si>
  <si>
    <t>2024-653224-0035</t>
  </si>
  <si>
    <t>洛浦县恰尔巴格镇巴什格加村等4个村防渗渠建设项目</t>
  </si>
  <si>
    <t>洛浦县恰尔巴格镇：巴什格加村、阿亚格格加村、加依托格拉克村 、格加喀尔克村</t>
  </si>
  <si>
    <t>防渗改造渠道长度7.28km，配套建筑物97座，灌溉面积1.525万亩，设计流量0.3～1.35m³/s。</t>
  </si>
  <si>
    <t>项目建成后，保障控制灌溉面积不低于0.525万亩，改善我县灌溉能力，提升农作物产量，增加农民收入</t>
  </si>
  <si>
    <t>2024-653224-0036</t>
  </si>
  <si>
    <t>洛浦县恰尔巴格镇古勒巴格村农资贸易市场建设项目</t>
  </si>
  <si>
    <t>洛浦县恰尔巴格镇古勒巴格村</t>
  </si>
  <si>
    <t>恰尔巴格镇古勒巴格村新建农资贸易市场一座，包含门面房1栋，建筑面积600㎡，地上两层、框架结构，硬化农资销售场地面积900㎡，均包括配套水电暖消防等附属设施建设；</t>
  </si>
  <si>
    <t>洛浦县恰尔巴格镇人民政府</t>
  </si>
  <si>
    <t>伊明托乎提·艾合麦提</t>
  </si>
  <si>
    <t>项目建成后，资产归恰尔巴格镇古勒巴格村，以租赁的方式运行，租金主要用于壮大村集体经济，年租赁不低于5.2万元，可解决就业岗位8个，就业人员年工资性收入不低于2.4万元/人，共增加就业人员工资性收入19.2万元/年，预计综合收益可达24.2万元。</t>
  </si>
  <si>
    <t>2024-653224-0037</t>
  </si>
  <si>
    <t>洛浦县恰尔巴格镇古勒巴格村天山泉啤酒厂（三期）建设项目</t>
  </si>
  <si>
    <t>新建天山泉啤酒厂厂房（三期)，地上一层，钢架结构，建筑面积500平方米，并配套水、电、暖、消防相关附属设施建设。</t>
  </si>
  <si>
    <t xml:space="preserve">平方米 </t>
  </si>
  <si>
    <t>洛浦县商工局</t>
  </si>
  <si>
    <t>依明托乎提·艾合麦提</t>
  </si>
  <si>
    <t>项目建成后，资产归村委会所有，按照“企业+村委会+农户”的合作模式，不低于决算价的2%收取租金不断壮大村集体经济，同时带动农户就业增收。</t>
  </si>
  <si>
    <t>2024-653224-0038</t>
  </si>
  <si>
    <t>洛浦县恰尔巴格镇加依托格拉克村等6个村污水治理项目</t>
  </si>
  <si>
    <t>洛浦县恰尔巴格镇加依托格拉克村、吾斯塘村、琼库勒贝希村、阿依玛克村、恰尔巴格村、红旗村</t>
  </si>
  <si>
    <t>新建重力流排水管道31.209公里，管道材质为S8级HDPE双壁波纹管，其中DN200管道42米，DN315管道27.011公里，DN400管道4.156公里；新建排水支管33.12公里，采用dn110mmUPVC排水管；新建装配式钢筋砼圆形排水检查井D1200mm1280座，其中沉淀井（沉泥深度H=0.5m）106座；拆除及恢复路面59298平方米（其中沥青路面 56333平方米，拆除及恢复砼路面2965平方米，穿越灌渠1050处。新建40立方米玻璃钢化粪池2座。</t>
  </si>
  <si>
    <t>通过农村污水处理，着力改善农村人居环境和卫生状况，努力提高农民生活质量。可以解决6个村排放污水的问题，每年可削减COD总有机物32.85吨，氨氮5.48吨。</t>
  </si>
  <si>
    <t>2024-653224-0039</t>
  </si>
  <si>
    <t>洛浦县恰尔巴格镇库库买提村污水治理项目</t>
  </si>
  <si>
    <t>洛浦县恰尔巴格镇库库买提村</t>
  </si>
  <si>
    <t>新建重力流排水管道9.619公里，管道材质为S8级HDPE双壁波纹管，其中DN315管道8.641公里，DN400管道0.978公里；新建排水支管4.875公里，采用dn110mmUPVC排水管；新建装配式钢筋砼圆形排水检查井D1200mm330座，其中沉淀井（沉泥深度H=0.5米）22座；拆除及恢复路面18145平方米（其中沥青路面17238平方米，拆除及恢复砼路面907平方米，穿越灌渠100处；新建一体化提升泵站1座，设计能力Q=47m3/d，Φ3.0×10.0m，新建PE压力排水管道DN110长度650米，新建排气阀井、排泥阀井及排泥湿井各1座，新建压力检查井2座；新建玻璃钢化粪池3座，其中有效容积12立方米的2座，16立方米的1座；新建污水处理站1座，处理能力100m³/d。</t>
  </si>
  <si>
    <t>通过农村污水处理，着力改善农村人居环境和卫生状况，努力提高农民生活质量。可以解决1个村排放污水的问题，每年可削减COD总有机物10.5吨，氨氮1.1吨。</t>
  </si>
  <si>
    <t>2024-653224-0040</t>
  </si>
  <si>
    <t>洛浦县恰尔巴格镇铁提尔巴格村等4个村污水治理项目</t>
  </si>
  <si>
    <t>洛浦县恰尔巴格镇铁提尔巴格、巴格其村、巴什库木艾日克村、亚坎提村</t>
  </si>
  <si>
    <t>新建重力流排水管道34.975公里，管道材质为S8级HDPE双壁波纹管，其中DN315管道27.24公里，DN400管道7.735公里；新建排水支管17.295公里，采用dn110mmUPVC排水管；新建装配式钢筋砼圆形排水检查井D1200mm1224座，其中沉淀井（沉泥深度H=0.5m）115座；拆除及恢复路面64821平方米（其中沥青路面59635平方米，拆除及恢复砼路面5186平方米，穿越灌渠587处；新建一体化提升泵站5座，新建PE压力排水管道DN110长度2965米，新建排气阀井、排泥阀井及排泥湿井各5座，新建压力检查井8座；新建玻璃钢化粪池13座。</t>
  </si>
  <si>
    <t>通过农村污水处理，着力改善农村人居环境和卫生状况，努力提高农民生活质量。可以解决4个村排放污水的问题，每年可削减COD总有机物35.04吨，氨氮3.65吨。</t>
  </si>
  <si>
    <t>2024-653224-0041</t>
  </si>
  <si>
    <t>洛浦县恰尔巴格镇总干渠防渗改造建设项目（上段）</t>
  </si>
  <si>
    <t>2024.08-2024.11</t>
  </si>
  <si>
    <t>洛浦县恰尔巴格镇</t>
  </si>
  <si>
    <t>修建2.85公里渠道及2座节制分水闸、4座桥。共灌溉面积7.80万亩，设计流量8.0m³/s。</t>
  </si>
  <si>
    <t>项目建成后，改善恰尔巴格镇灌溉能力，共灌溉面积7.80万亩，提升农作物产量，增加农民收入。</t>
  </si>
  <si>
    <t>2024-653224-0042</t>
  </si>
  <si>
    <t>洛浦县恰尔巴格镇总干渠防渗改造建设项目（下段）</t>
  </si>
  <si>
    <t>修建2.93公里渠道及3座节制分水闸、3座桥。共灌溉面积7.80万亩，设计流量8.0m³/s。</t>
  </si>
  <si>
    <t>2024-653224-0043</t>
  </si>
  <si>
    <t>洛浦县山普鲁镇、纳瓦乡农村道路改建工程</t>
  </si>
  <si>
    <t>洛浦县山普鲁镇、纳瓦乡</t>
  </si>
  <si>
    <t>道路全长13.5公里，公路等级为四级公路，主要建设内容包括：路基路面、桥涵及交通安全附属工程等</t>
  </si>
  <si>
    <t>项目建成后，能促进完善通村畅乡、客车到村、安全便捷的交通运输网络，改善当地交通基础设施，助力巩固脱贫攻坚，优化产业就业，推进乡村振兴，不仅能极大地改善农牧民群众的出行条件，更能为县域社会经济发展奠定坚实的基础。该项目建设后受益人口922户3629人。</t>
  </si>
  <si>
    <t>2024-653224-0044</t>
  </si>
  <si>
    <t>洛浦县山普鲁镇阿亚格克依阔村等6个村农村污水治理项目</t>
  </si>
  <si>
    <t>洛浦县山普鲁镇阿亚格克依阔村、喀让古亚村、依勒达木村、库木巴格村、巴什克依阔村、色日克村</t>
  </si>
  <si>
    <t>新建d200-d300-d400排水主管道总长度39.416公里；新建的d150UPVC排水支管22.74公里；新建预制钢筋砼圆形排水检查井D1250mm1290座；拆除及恢复路面78832平方米。此项目污水处理工艺采取厌氧+人工实地生态系统模式。</t>
  </si>
  <si>
    <t>洛浦县山普鲁镇人民政府</t>
  </si>
  <si>
    <t>芒力科·艾赛提</t>
  </si>
  <si>
    <t>项目建成后可以实现山普鲁镇阿亚格克依阔村、喀让古亚村、依勒达木村、库木巴格村、巴什克依阔村、色日克村等6个村1516户6394人污水无害化处理，改善乡村人居环境，为巩固拓展脱贫攻坚成果和乡村振兴有效衔接奠定基础。</t>
  </si>
  <si>
    <t>2024-653224-0045</t>
  </si>
  <si>
    <t>洛浦县山普鲁镇博斯坦库勒村等3个村农村污水治理项目</t>
  </si>
  <si>
    <t>洛浦县山普鲁镇博斯坦库勒村、英兰干村、英巴格村</t>
  </si>
  <si>
    <t>新建d200-d300-d400排水主管道总长度10.140公里；新建的d150UPVC排水支管5.850公里；新建预制钢筋砼圆形排水检查井D1250mm332座；拆除及恢复路面20280平方米。此项目污水处理工艺采取厌氧+人工实地生态系统模式</t>
  </si>
  <si>
    <t>项目建成后可以实现山普鲁镇博斯坦库勒村、英兰干村、英巴格村等3个村390户1515人污水无害化处理，改善乡村人居环境，为巩固拓展脱贫攻坚成果和乡村振兴有效衔接奠定基础。</t>
  </si>
  <si>
    <t>2024-653224-0046</t>
  </si>
  <si>
    <t>洛浦县山普鲁镇喀拉克尔村等6个村农村污水治理项目</t>
  </si>
  <si>
    <t>洛浦县山普鲁镇喀拉克尔村、阿亚格比孜里村、欧吐拉比孜里村、巴什比孜里村、喀拉央塔克村、喀孜米勒克村</t>
  </si>
  <si>
    <t>新建d200-d300-d400排水主管道总长度43.03公里；新建的d150UPVC排水支管24.825公里；新建预制钢筋砼圆形排水检查井D1250mm1410座；拆除及恢复路面86060平方米。此项目污水处理工艺采取厌氧+人工实地生态系统模式。</t>
  </si>
  <si>
    <t>项目建成后可以有效解决水源地山普鲁镇喀拉克尔村、阿亚格比孜里村、欧吐拉比孜里村、巴什比孜里村、喀拉央塔克村、喀孜米勒克村等6个村1655户7750人生活污水及粪便污水外排的问题，实现污水无害化处理，改善乡村人居环境，为巩固拓展脱贫攻坚成果和乡村振兴有效衔接奠定基础。</t>
  </si>
  <si>
    <t>2024-653224-0047</t>
  </si>
  <si>
    <t>洛浦县山普鲁镇库尔巴格村等3个村农村污水治理项目</t>
  </si>
  <si>
    <t>洛浦县山普鲁镇库尔巴格村、阔塔子兰干村、加依艾日克村</t>
  </si>
  <si>
    <t>新建d200-d300-d400排水主管道总长度26.78公里；新建的d150UPVC排水支管15.45公里；新建预制钢筋砼圆形排水检查井D1250mm876座；拆除及恢复路面53560平方米。此项目污水处理工艺采取厌氧+人工实地生态系统模式</t>
  </si>
  <si>
    <t>项目建成后可以实现山普鲁镇库尔巴格村、阔塔子兰干村、加依艾日克村等3个村1030户4570人污水无害化处理，改善乡村人居环境，为巩固拓展脱贫攻坚成果和乡村振兴有效衔接奠定基础。</t>
  </si>
  <si>
    <t>2024-653224-0048</t>
  </si>
  <si>
    <t>洛浦县山普鲁镇三、四支渠防渗改造项目</t>
  </si>
  <si>
    <t>洛浦县山普鲁镇</t>
  </si>
  <si>
    <t>防渗改造支渠长度5.475公里,配套建筑物13座。灌溉面积0.62万亩，设计流量1.2～1.5m³/s。</t>
  </si>
  <si>
    <t>节水灌溉，保障控制灌溉面积不低于0.62万亩。提高农田基础设施和节水改造，降低成本，提高农业增收</t>
  </si>
  <si>
    <t>2024-653224-0049</t>
  </si>
  <si>
    <t>洛浦县食用菌补链、强链产业培育项目</t>
  </si>
  <si>
    <t>为已建成的1900座食用菌出菇棚配套净化车间和84座二级育菌培养棚恒温降温、通风等设备及附属设施配套。</t>
  </si>
  <si>
    <t>套</t>
  </si>
  <si>
    <t>玉苏普江·穆拉提</t>
  </si>
  <si>
    <t>项目建成后，产权归村委会所有，采取“企业+村委会+农户”的合作模式，通过将设备租赁的方式，按照政府投资（以审计决算为准）综合收益率不低于8%的标准来壮大村集体经济。</t>
  </si>
  <si>
    <t>2024-653224-0050</t>
  </si>
  <si>
    <t>洛浦县多鲁镇托勒尕什村等3个村盐碱地治理建设项目</t>
  </si>
  <si>
    <t>洛浦县多鲁镇托勒尕什村、托格拉艾日克村、喀瓦吐格曼贝西村</t>
  </si>
  <si>
    <t>盐碱地治理面积8640亩，1、排碱渠清淤15.25km，配套渠系建筑物。2、土壤改良8640亩（每亩增施有机肥2吨）。3、配套高效节水3900亩。4、土地碎片化治理500亩。</t>
  </si>
  <si>
    <t>亩</t>
  </si>
  <si>
    <t>通过对洛浦县多鲁镇15.25km排碱渠清淤，降低地下水位，保证项目区农田排水顺畅，改善洛浦县8640亩农田盐碱化问题，降低地下水位，改善灌区土壤盐渍化，提高农作物产量，增加当地低收入人群收入，为促进的经济发展创造良好的条件，巩固提升脱贫攻坚成果，为乡村振兴助力。</t>
  </si>
  <si>
    <t>2024-653224-0051</t>
  </si>
  <si>
    <t>洛浦县多鲁镇墩库孜来克村等3个村盐碱地治理建设项目</t>
  </si>
  <si>
    <t>洛浦县多鲁镇墩库孜来克村、色日克村、哈拉瓦普村</t>
  </si>
  <si>
    <t>盐碱地治理面积16150亩，1、排碱渠清淤25.36km，配套排碱渠建筑物。2、土壤改良16150亩（每亩增施有机肥1.5吨）3、配套高效节水3200亩。4、土地碎片化治理1800亩</t>
  </si>
  <si>
    <t>通过对洛浦县多鲁镇25.36km排碱渠清淤，降低地下水位，保证项目区农田排水顺畅，改善洛浦县16150亩农田盐碱化问题，降低地下水位，改善灌区土壤盐渍化，提高农作物产量，增加当地低收入人群收入，为促进的经济发展创造良好的条件，巩固提升脱贫攻坚成果，为乡村振兴助力。</t>
  </si>
  <si>
    <t>2024-653224-0052</t>
  </si>
  <si>
    <t>洛浦县洛浦镇、杭桂镇等2个乡镇盐碱地治理建设项目</t>
  </si>
  <si>
    <t>洛浦县洛浦镇、杭桂镇</t>
  </si>
  <si>
    <t>盐碱地治理14860亩，1、排碱渠清淤22.76km，配套排碱渠建筑物。2、土壤改良14860亩（每吨增施有机肥2吨）。3、配套高效节水面积2800亩。4、土地碎片化治理面积1500亩。</t>
  </si>
  <si>
    <t>通过对洛浦县洛浦镇、杭桂22.76km排碱渠清淤，降低地下水位，保证项目区农田排水顺畅，改善洛浦县14860亩农田盐碱化问题，降低地下水位，改善灌区土壤盐渍化，提高农作物产量，增加当地低收入人群收入，为促进的经济发展创造良好的条件，巩固提升脱贫攻坚成果，为乡村振兴助力。</t>
  </si>
  <si>
    <t>2024-653224-0053</t>
  </si>
  <si>
    <t>洛浦县新增机动用水用地建设项目-沉沙调蓄池建设工程</t>
  </si>
  <si>
    <t>2024.06-2024.11</t>
  </si>
  <si>
    <t>新建沉沙池两座，库容分别为6万立方米和4.5万立方米含泵站及配套设施。</t>
  </si>
  <si>
    <t>万立方米</t>
  </si>
  <si>
    <t>项目建成后，新增灌溉面积2.77万亩，改善我县灌溉能力，提升农作物产量，增加农民收入</t>
  </si>
  <si>
    <t>2024-653224-0054</t>
  </si>
  <si>
    <t>洛浦县多鲁镇墩库孜来克村等2个村2024年中央财政支、斗渠防渗改造以工代赈项目</t>
  </si>
  <si>
    <t>洛浦县多鲁镇墩库孜来克村</t>
  </si>
  <si>
    <t>防渗改建渠道3条，总长为 3.247km，配套渠系建筑 物 48 座，其中重建、新建水闸42座，交通桥6座。</t>
  </si>
  <si>
    <t>项目建成后，保障控制灌溉面积不低于0.40万亩，改善我县灌溉能力，提升农作物产量，增加农民收入</t>
  </si>
  <si>
    <t>2024-653224-0055</t>
  </si>
  <si>
    <t>和田地区洛浦县东、西片区供水保障工程（四期）</t>
  </si>
  <si>
    <t>供水片区共改造配水管网DN200~DN40PE聚乙烯管共143.80km，其中DN200PE管 306kmDN160PE管7.73km，DN110PE管12.42km，DN9OPE管 33.83kmDN63PE管86.75km。砖砌矩形阀门33座，砖砌矩形排水井7座，管道过支斗渠7座。</t>
  </si>
  <si>
    <t>通过改造供水管网152.55公里，对给水系统进行整合优化，从根本上解决供水规模偏小、管网漏损率较高等问题，进一步提高供水保障能力。</t>
  </si>
  <si>
    <t>2024-653224-0056</t>
  </si>
  <si>
    <t>洛浦县山普鲁镇2024年中央财政防护林水利配套以工代赈项目（一期）</t>
  </si>
  <si>
    <t>改建防渗渠道4条，总长度7.732公里，新建配套渠系建筑物3座，其中水闸1座、农桥1座、圆管涵1座。</t>
  </si>
  <si>
    <t>项目的建设可以改善项目区林带的灌溉条件，提高树木存活率，起到防风固沙、保护农田的作用。通过项目的实施预计可带动当地劳动力45人（其中：易地搬迁人数3人），发放劳务报酬76.97万元（占中央资金比例 20%），其中易地搬迁户发放1.2万元。</t>
  </si>
  <si>
    <t>2024-653224-0057</t>
  </si>
  <si>
    <t>洛浦县山普鲁镇2024年中央财政防护林水利配套以工代赈项目（二期）</t>
  </si>
  <si>
    <t>改建防渗渠道5条，总长度7.645公里，新建配套渠系建筑物 3座，其中水闸1座、圆管涵2座。</t>
  </si>
  <si>
    <t>项目的建设可以改善项目区林带的灌溉条件，提高树木存活率，起到防风固沙、保护农田的作用。通过项目的实施预计可带动当地劳动力45人（其中：易地搬迁人数3人），发放劳务报酬77.06万元（占中央资金比例 20%），其中易地搬迁户发放1.2万元。</t>
  </si>
  <si>
    <t>2024-653224-0058</t>
  </si>
  <si>
    <t>洛浦县山普鲁镇2024年中央财政防护林水利配套以工代赈项目（三期）</t>
  </si>
  <si>
    <t>改建防渗渠道4条，总长度7.726公里，新建配套渠系建筑物1座，为支渠上的节制分水闸。</t>
  </si>
  <si>
    <t>项目的建设可以改善项目区林带的灌溉条件，提高树木存活率，起到防风固沙、保护农田的作用。通过项目的实施预计可带动当地劳动力45人（其中：易地搬迁人数3人），发放劳务报酬77.04万元（占中央资金比例 20%），其中易地搬迁户发放1.2万元。</t>
  </si>
  <si>
    <t>2024-653224-0059</t>
  </si>
  <si>
    <t>洛浦县山普鲁镇南侧2024年中央财政生态防护以工代赈项目（一期）</t>
  </si>
  <si>
    <t>2024.05-2024.07</t>
  </si>
  <si>
    <t>1）防护林工程中平整防护林林床153.90亩，林床土方开挖量63035.39立方米，回填土方量为75642.47立方米，平整土方量为17950.14立方米。2）节水灌溉工程中对新建防护林实施节水灌溉，新建节水灌溉面积153.90亩；新建滴灌系统1个，总面积153.90亩；新建闸阀井1座、排水井2座等附属。</t>
  </si>
  <si>
    <t>通过项目的实施预计可带动当地劳动力45人（其中：易地搬迁人数3人），发放劳务报酬76.20万元（占中央资金比例 20%），其中易地搬迁户发放1.2万元。</t>
  </si>
  <si>
    <t>2024-653224-0060</t>
  </si>
  <si>
    <t>洛浦县山普鲁镇南侧2024年中央财政生态防护以工代赈项目（二期）</t>
  </si>
  <si>
    <t>1）防护林工程中平整防护林林床150.97亩，林床土方开挖量61837.35立方米，回填土方量为74204.82立方米，平整土方量为17658.04立方米。2）节水灌溉工程中对新建防护林实施节水灌溉，新建节水灌溉面积150.97亩；新建滴灌系统1个，总面积150.97亩；新建排水井1座等附属。</t>
  </si>
  <si>
    <t>通过项目的实施预计可带动当地劳动力45人（其中：易地搬迁人数3人），发放劳务报酬79.96万元（占中央资金比例 20%），其中易地搬迁户发放1.2万元。</t>
  </si>
  <si>
    <t>2024-653224-0061</t>
  </si>
  <si>
    <t>洛浦县山普鲁镇南侧2024年中央财政生态防护以工代赈项目（三期）</t>
  </si>
  <si>
    <t>1）防护林工程中平整防护林林床150.00亩，林床土方开挖量61438.00立方米，回填土方量为73725.60立方米，平整土方量为17544.00立方米。2）节水灌溉工程中对新建防护林实施节水灌溉，新建节水灌溉面积150.00亩；新建滴灌系统1个，总面积150.00亩新建闸阀井2座、排水井3座等附属。</t>
  </si>
  <si>
    <t>通过项目的实施预计可带动当地劳动力45人（其中：易地搬迁人数3人），发放劳务报酬79.78万元（占中央资金比例 20%），其中易地搬迁户发放1.2万元。</t>
  </si>
  <si>
    <t>2024-653224-0062</t>
  </si>
  <si>
    <t>洛浦县山普鲁镇南侧2024年中央财政生态防护以工代赈项目（四期）</t>
  </si>
  <si>
    <t>主要建设内容：1）防护林工程中平整防护林林床146.02亩，林床土方开挖量59809.89立方米，回填土方量为71771.87立方米，平整土方量为17079.08立方米。2）节水灌溉工程中对新建防护林实施节水灌溉，新建节水灌溉面积146.02亩；新建滴灌系统1个，总面积146.02亩；新建闸阀井1座、排水井2座等附属。</t>
  </si>
  <si>
    <t>通过项目的实施预计可带动当地劳动力45人（其中：易地搬迁人数3人），发放劳务报酬79.75万元（占中央资金比例 20%），其中易地搬迁户发放1.2万元。</t>
  </si>
  <si>
    <t>2024-653224-0063</t>
  </si>
  <si>
    <t>洛浦县山普鲁镇南侧2024年中央财政生态防护以工代赈项目（五期）</t>
  </si>
  <si>
    <t>1）防护林工程中平整防护林林床149.92亩，林床土方开挖量61407.28立方米，回填土方量为73688.74立方米，平整土方量为17535.23立方米。2）节水灌溉工程中对新建防护林实施节水灌溉，新建节水灌溉面积149.92亩；新建滴灌系统1个，总面积149.92亩；新建闸阀井1座、排水井2座等附属。</t>
  </si>
  <si>
    <t>通过项目的实施预计可带动当地劳动力45人（其中：易地搬迁人数3人），发放劳务报酬76万元（占中央资金比例 20%），其中易地搬迁户发放1.2万元。</t>
  </si>
  <si>
    <t>2024-653224-0064</t>
  </si>
  <si>
    <t>洛浦县国有林场智能管护和信息化建设</t>
  </si>
  <si>
    <t>2024年3月-2024年5月</t>
  </si>
  <si>
    <t>洛浦县杭桂镇、多鲁镇、拜什托格拉乡</t>
  </si>
  <si>
    <t>1、将洛浦县国有林场现有8个高空云台设施，通过互联网并联实现智能化、信息化管护巡护。并新建3个高空云台设施且实现网络并联；
2、对9个管护站拉设光缆工程61.65公里；
3、在管护总站安装LED监控大屏（4.8m×2.3m)1套、林草防火智能化平台1项；
4、对洛浦县10个管护站的监控更换及防火平台设施进行维护，缴纳传输专线费5年</t>
  </si>
  <si>
    <t>个</t>
  </si>
  <si>
    <t>和田地区林业和草原局</t>
  </si>
  <si>
    <t>通过项目的实施实现洛浦县国有林场信息化、智能化管护，提高全县林草防火能力，加快林草事业发展。</t>
  </si>
  <si>
    <t>2024-653224-0065</t>
  </si>
  <si>
    <t>洛浦县2024年山普鲁镇阔塔孜兰干村高效节水项目</t>
  </si>
  <si>
    <t>2024.04-2024.06</t>
  </si>
  <si>
    <t>洛浦县山普鲁镇阔塔孜兰干村土地平整500亩，进行田块整治、高效节水，系统灌溉，新建输电线路，并配套相关附属设施。</t>
  </si>
  <si>
    <t>项目的实施，可改善项目区灌溉条件，提高水资源利用率和土地利用率，防止水土流失，增强抗御自然灾害的能力，进一步改善生态环境和农业生产条件，使农田达到稳产、高产农田标准，使农业发展、农民增收，而且可带动林、牧、副、渔业发展，促进乡镇企业发展，增加农村富余劳力人口就业机会，带动农村经济发展，提高经济效益和人民生活水平，对社会稳定和维护安定团结，起到积极的推动作用。</t>
  </si>
  <si>
    <t>2024-653224-0066</t>
  </si>
  <si>
    <t>洛浦县2024年恰尔巴格镇高效节水项目</t>
  </si>
  <si>
    <t>洛浦县恰尔巴格镇玛丽艳新村</t>
  </si>
  <si>
    <t>洛浦县恰尔巴格镇玛丽艳新村土地平整700亩，进行田块整治、高效节水、系统灌溉，新建输电线路，并配套相关附属设施。</t>
  </si>
  <si>
    <t>2024-653224-0067</t>
  </si>
  <si>
    <t>洛浦县纳瓦乡2024年产业发展基础设施配套建设项目</t>
  </si>
  <si>
    <t>洛浦县纳瓦乡阿恰墩村、阿亚格尕帕村、纳瓦村、诺布依村、英巴格村</t>
  </si>
  <si>
    <t>本次实施土地平整面积3665.2亩，共58个地块，挖方量52.12万m³，填方量47.11万m³，内部调运土方5.01万m3，填挖方平衡。过滤器：配套过滤器5套，采用自动反冲洗过滤器。施肥罐：配套施肥罐5套，容积为1000L。PE管道30.11km；滴灌带422.01万m；本次实施土壤改良3375.89亩，主要措施为增施有机肥。农田输配电工程，根据附近高压线的线路负荷、路径等，经与电力部门沟通后，新架设10KV导线1.72km，项目区共配套变压器3套。</t>
  </si>
  <si>
    <t>2024-653224-0068</t>
  </si>
  <si>
    <t xml:space="preserve"> 和田地区洛浦县洛浦镇阿恰勒村等7个村高效节水项目</t>
  </si>
  <si>
    <t>洛浦县洛浦镇阿恰勒村、博什坎村、幸福村、喀拉都外村、恰帕勒兰干村、巴什恰帕勒村、塔盘村</t>
  </si>
  <si>
    <t>(1)土地平整工程
土地平整面积7319.05亩，分为76个地块，挖方量67.49万m，填方量62.51万m，土方借调4.98万m，挖填平衡；
(2)灌溉工程(灌溉工程主要包括水源工程、首部工程和田间工程)新建高效节水面积8044.58亩，建设内容包括: 连接渠、沉砂池、首部系统配套、地埋输配水管网、田间滴灌管网及设备安装等,共划分9个滴灌系统，8个首部(其中单系统7个，双系统1个)，均为地表水灌溉系统，具体如下:新建连接渠210m,沉砂池及清水池8个，砖混结构泵房8座，自动反冲洗网式过滤器 9套:卧式离心泵9台;施肥罐9套:埋设PVC-M管道87.93km; PE 管道59.79km; 滴灌带849.09万 m; 闸阀井129座，排水井139座，镇墩540个。
改建机电井首部9处，主要改建内容为: 更换潜水泵3台(型号为250QJ125-75/3 流量125m/h 扬程75m 功率37kw) ，更换变频启动柜8(45KW) 。配备施肥管3台(200L) 及其配套管件，新建管理泵房2座: 改造管480米(DN120)120米(DN160) ;井壁240米(DN400)
(3)农田输配电工程
配套变压器8套，容量分别为80KVA 4套、100VA 3套、125VA 1套。架设10kv输电线路0.75km。</t>
  </si>
  <si>
    <t>2024-653224-0069</t>
  </si>
  <si>
    <t>洛浦县杭桂镇2024年产业发展基础设施配套建设项目</t>
  </si>
  <si>
    <t>洛浦县杭桂镇杭桂镇阿尔喀依来克村、白杨村、康托喀依村、欧吐拉艾日克村、其木吾斯唐村、琼库尔艾日克村、热合曼普尔村、吾斯塘吾其村、向阳村、英巴格村</t>
  </si>
  <si>
    <t>本次总建设面积0.65万亩，实施土地平整面积0.65万亩，共75个地块，挖方量75.10万m³，填方量71.26万m³，内部调运土方3.84万m3，填挖方平衡。过滤器：配套过滤器8套，采用自动反冲洗过滤器。
施肥罐：配套施肥罐8套，容积为1000L。改建2处地下水管理用房及其设备，主要改建内容为：改建2处管理用房，配套2台37KW变频启动柜，2台水泵，2套过滤器，2台1000L施肥罐，1套跌落保险。项目区共分为8个灌溉系统，PE管道58.68km；滴灌带739.52万m；新架设10KV导线1.32km，项目区共配套变压器5套。</t>
  </si>
  <si>
    <t>2024-653224-0070</t>
  </si>
  <si>
    <t>洛浦县杭桂镇“五小庭院”经济奖补项目</t>
  </si>
  <si>
    <t>对杭桂镇巴什艾克尼村120户农户利用房前屋后的闲置土地，大力发展庭院经济。新建圈舍30座，修缮圈舍40座，改建小菜窖23座，土地平整3372立方米，搭建葡萄架1284米，庭院小路硬化1575㎡，购买果树200颗，葡萄苗1543颗。</t>
  </si>
  <si>
    <t>发展庭院经济，改善人居环境，同时带动该120户庭院经济，实现部分劳动成果在家实现价值，助力乡村振兴</t>
  </si>
  <si>
    <t>2024-653224-0071</t>
  </si>
  <si>
    <t>洛浦县多鲁镇2024年产业发展基础设施配套建设项目</t>
  </si>
  <si>
    <t>洛浦镇多鲁镇巴格其村、博斯坦村、墩库孜来克村、多鲁色日克村、多鲁乡集体、哈勒瓦甫村、喀合勒克村、库都克艾日克村、塔吾尕孜村、唐玛合尼村、托勒尕什村、尧勒其库勒村</t>
  </si>
  <si>
    <t>本次实施土地平整面积10700.31亩，共136个地块，新建生产道1034m，挖方量99.695万m³，填方量96.191万m³，内部调运土方3.51万m3，填挖方平衡。过滤器：配套过滤器13套，采用自动反冲洗过滤器。施肥罐：配套施肥罐13套，容积为1000L。PE管道85.099km；滴灌带1128.606万m；新架设10KV导线1.62km，项目区共配套变压器9套。</t>
  </si>
  <si>
    <t>麦提喀斯·依明托合提</t>
  </si>
  <si>
    <t>2024-653224-0072</t>
  </si>
  <si>
    <t>洛浦县2024年拜什托格拉克乡苏盖特博斯坦村示范村建设项目</t>
  </si>
  <si>
    <t>洛浦镇拜什托格拉克乡苏盖特博斯坦村</t>
  </si>
  <si>
    <t>位于拜什托格拉克乡苏盖特博斯坦村配套建设路灯200盏，配套300个垃圾桶。</t>
  </si>
  <si>
    <t>通过安装照明设施和垃圾桶，着力改善村容村貌，美化居住环境，助推乡村振兴。</t>
  </si>
  <si>
    <t>2024-653224-0073</t>
  </si>
  <si>
    <t>洛浦县2024年拜什托格拉克乡高效节水建设项目</t>
  </si>
  <si>
    <t>洛浦镇拜什托格拉克乡依力库都克村</t>
  </si>
  <si>
    <t>总建设面积2265.17亩，新建防渗干渠1条，总长度为4.06km，设计流量8m³/s。新建及改建渠系建筑物17座，包括节制分水闸8座，分水闸3座，交通桥6座。修建斗渠2条，总长度为1.85km。新建及改建渠系建筑物30座，包括节制分水闸15座，分水闸8座，农桥7座。灌溉面积2265.17亩，主要建设内容包括：连接渠、沉砂池、首部系统配套、地埋输配水管网、田间滴灌管网及设备安装等,共划分2个滴灌系统，均为地表水灌溉系统。配套农田输配电10kva输电线路1.2km。</t>
  </si>
  <si>
    <t>2024-653224-0074</t>
  </si>
  <si>
    <t>洛浦县鸽产业提质增效融合发展项目</t>
  </si>
  <si>
    <t>2024年3月-2024年10日</t>
  </si>
  <si>
    <t>引进新品种种鸽4万对</t>
  </si>
  <si>
    <t>万对</t>
  </si>
  <si>
    <t>洛浦县供销社</t>
  </si>
  <si>
    <t>陈学贤</t>
  </si>
  <si>
    <t>该项目建成后，年产值可增加1200万元，可新增就业人数40人，并按照审计价百分之四缴纳租金，实现产业提质增效。</t>
  </si>
  <si>
    <t>2024年项目库分类表</t>
  </si>
  <si>
    <t>截止时间：2023年10月20日</t>
  </si>
  <si>
    <t xml:space="preserve">单位：个、万元 </t>
  </si>
  <si>
    <t>县市</t>
  </si>
  <si>
    <t>项目个数</t>
  </si>
  <si>
    <t>资金规模（万元）</t>
  </si>
  <si>
    <t>续建项目个数</t>
  </si>
  <si>
    <t>续建资金规模</t>
  </si>
  <si>
    <t>产业发展类项目个数</t>
  </si>
  <si>
    <t>资金</t>
  </si>
  <si>
    <t>占比</t>
  </si>
  <si>
    <t>就业类项目个数</t>
  </si>
  <si>
    <t>易地搬迁后扶类</t>
  </si>
  <si>
    <t>合计</t>
  </si>
  <si>
    <t>皮山县</t>
  </si>
  <si>
    <t>墨玉县</t>
  </si>
  <si>
    <t>和田县</t>
  </si>
  <si>
    <t>策勒县</t>
  </si>
  <si>
    <t>于田县</t>
  </si>
  <si>
    <t>民丰县</t>
  </si>
  <si>
    <t>和田市</t>
  </si>
</sst>
</file>

<file path=xl/styles.xml><?xml version="1.0" encoding="utf-8"?>
<styleSheet xmlns="http://schemas.openxmlformats.org/spreadsheetml/2006/main">
  <numFmts count="7">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_ "/>
    <numFmt numFmtId="177" formatCode="0.00_ "/>
    <numFmt numFmtId="178" formatCode="&quot;￥&quot;#,##0.00_);[Red]\(&quot;￥&quot;#,##0.00\)"/>
  </numFmts>
  <fonts count="46">
    <font>
      <sz val="11"/>
      <color theme="1"/>
      <name val="宋体"/>
      <charset val="134"/>
      <scheme val="minor"/>
    </font>
    <font>
      <sz val="11"/>
      <name val="方正小标宋简体"/>
      <charset val="134"/>
    </font>
    <font>
      <sz val="12"/>
      <name val="宋体"/>
      <charset val="134"/>
    </font>
    <font>
      <b/>
      <sz val="12"/>
      <name val="黑体"/>
      <charset val="134"/>
    </font>
    <font>
      <b/>
      <sz val="12"/>
      <name val="方正公文楷体"/>
      <charset val="134"/>
    </font>
    <font>
      <sz val="10"/>
      <color theme="1"/>
      <name val="方正公文楷体"/>
      <charset val="134"/>
    </font>
    <font>
      <sz val="26"/>
      <name val="方正小标宋简体"/>
      <charset val="134"/>
    </font>
    <font>
      <sz val="10"/>
      <name val="方正公文楷体"/>
      <charset val="134"/>
    </font>
    <font>
      <sz val="16"/>
      <name val="黑体"/>
      <charset val="134"/>
    </font>
    <font>
      <b/>
      <sz val="10"/>
      <name val="方正公文楷体"/>
      <charset val="134"/>
    </font>
    <font>
      <b/>
      <sz val="14"/>
      <name val="方正公文楷体"/>
      <charset val="134"/>
    </font>
    <font>
      <sz val="14"/>
      <name val="方正公文楷体"/>
      <charset val="134"/>
    </font>
    <font>
      <sz val="11"/>
      <name val="宋体"/>
      <charset val="134"/>
      <scheme val="minor"/>
    </font>
    <font>
      <sz val="11"/>
      <name val="Times New Roman"/>
      <charset val="134"/>
    </font>
    <font>
      <sz val="24"/>
      <name val="方正小标宋简体"/>
      <charset val="134"/>
    </font>
    <font>
      <b/>
      <sz val="14"/>
      <name val="黑体"/>
      <charset val="134"/>
    </font>
    <font>
      <b/>
      <sz val="16"/>
      <name val="黑体"/>
      <charset val="134"/>
    </font>
    <font>
      <b/>
      <sz val="20"/>
      <name val="方正公文楷体"/>
      <charset val="134"/>
    </font>
    <font>
      <sz val="14"/>
      <name val="宋体"/>
      <charset val="134"/>
      <scheme val="minor"/>
    </font>
    <font>
      <sz val="14"/>
      <name val="宋体"/>
      <charset val="134"/>
    </font>
    <font>
      <sz val="14"/>
      <color theme="1"/>
      <name val="宋体"/>
      <charset val="134"/>
    </font>
    <font>
      <b/>
      <sz val="10"/>
      <name val="黑体"/>
      <charset val="134"/>
    </font>
    <font>
      <b/>
      <sz val="14"/>
      <name val="宋体"/>
      <charset val="134"/>
    </font>
    <font>
      <sz val="16"/>
      <color rgb="FFFF0000"/>
      <name val="宋体"/>
      <charset val="134"/>
    </font>
    <font>
      <sz val="11"/>
      <name val="宋体"/>
      <charset val="134"/>
    </font>
    <font>
      <sz val="14"/>
      <color rgb="FF000000"/>
      <name val="宋体"/>
      <charset val="134"/>
    </font>
    <font>
      <sz val="14"/>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s>
  <fills count="3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2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7" fillId="9" borderId="0" applyNumberFormat="0" applyBorder="0" applyAlignment="0" applyProtection="0">
      <alignment vertical="center"/>
    </xf>
    <xf numFmtId="0" fontId="32"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7" borderId="0" applyNumberFormat="0" applyBorder="0" applyAlignment="0" applyProtection="0">
      <alignment vertical="center"/>
    </xf>
    <xf numFmtId="0" fontId="30" fillId="10" borderId="0" applyNumberFormat="0" applyBorder="0" applyAlignment="0" applyProtection="0">
      <alignment vertical="center"/>
    </xf>
    <xf numFmtId="43" fontId="0" fillId="0" borderId="0" applyFont="0" applyFill="0" applyBorder="0" applyAlignment="0" applyProtection="0">
      <alignment vertical="center"/>
    </xf>
    <xf numFmtId="0" fontId="33" fillId="15"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2" borderId="6" applyNumberFormat="0" applyFont="0" applyAlignment="0" applyProtection="0">
      <alignment vertical="center"/>
    </xf>
    <xf numFmtId="0" fontId="33" fillId="19" borderId="0" applyNumberFormat="0" applyBorder="0" applyAlignment="0" applyProtection="0">
      <alignment vertical="center"/>
    </xf>
    <xf numFmtId="0" fontId="2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12" applyNumberFormat="0" applyFill="0" applyAlignment="0" applyProtection="0">
      <alignment vertical="center"/>
    </xf>
    <xf numFmtId="0" fontId="45" fillId="0" borderId="12" applyNumberFormat="0" applyFill="0" applyAlignment="0" applyProtection="0">
      <alignment vertical="center"/>
    </xf>
    <xf numFmtId="0" fontId="33" fillId="25" borderId="0" applyNumberFormat="0" applyBorder="0" applyAlignment="0" applyProtection="0">
      <alignment vertical="center"/>
    </xf>
    <xf numFmtId="0" fontId="28" fillId="0" borderId="8" applyNumberFormat="0" applyFill="0" applyAlignment="0" applyProtection="0">
      <alignment vertical="center"/>
    </xf>
    <xf numFmtId="0" fontId="33" fillId="18" borderId="0" applyNumberFormat="0" applyBorder="0" applyAlignment="0" applyProtection="0">
      <alignment vertical="center"/>
    </xf>
    <xf numFmtId="0" fontId="36" fillId="21" borderId="9" applyNumberFormat="0" applyAlignment="0" applyProtection="0">
      <alignment vertical="center"/>
    </xf>
    <xf numFmtId="0" fontId="38" fillId="21" borderId="7" applyNumberFormat="0" applyAlignment="0" applyProtection="0">
      <alignment vertical="center"/>
    </xf>
    <xf numFmtId="0" fontId="40" fillId="24" borderId="10" applyNumberFormat="0" applyAlignment="0" applyProtection="0">
      <alignment vertical="center"/>
    </xf>
    <xf numFmtId="0" fontId="27" fillId="29" borderId="0" applyNumberFormat="0" applyBorder="0" applyAlignment="0" applyProtection="0">
      <alignment vertical="center"/>
    </xf>
    <xf numFmtId="0" fontId="33" fillId="26" borderId="0" applyNumberFormat="0" applyBorder="0" applyAlignment="0" applyProtection="0">
      <alignment vertical="center"/>
    </xf>
    <xf numFmtId="0" fontId="42" fillId="0" borderId="11" applyNumberFormat="0" applyFill="0" applyAlignment="0" applyProtection="0">
      <alignment vertical="center"/>
    </xf>
    <xf numFmtId="0" fontId="44" fillId="0" borderId="13" applyNumberFormat="0" applyFill="0" applyAlignment="0" applyProtection="0">
      <alignment vertical="center"/>
    </xf>
    <xf numFmtId="0" fontId="34" fillId="16" borderId="0" applyNumberFormat="0" applyBorder="0" applyAlignment="0" applyProtection="0">
      <alignment vertical="center"/>
    </xf>
    <xf numFmtId="0" fontId="31" fillId="11" borderId="0" applyNumberFormat="0" applyBorder="0" applyAlignment="0" applyProtection="0">
      <alignment vertical="center"/>
    </xf>
    <xf numFmtId="0" fontId="27" fillId="8" borderId="0" applyNumberFormat="0" applyBorder="0" applyAlignment="0" applyProtection="0">
      <alignment vertical="center"/>
    </xf>
    <xf numFmtId="0" fontId="33" fillId="20"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8" borderId="0" applyNumberFormat="0" applyBorder="0" applyAlignment="0" applyProtection="0">
      <alignment vertical="center"/>
    </xf>
    <xf numFmtId="0" fontId="27" fillId="32" borderId="0" applyNumberFormat="0" applyBorder="0" applyAlignment="0" applyProtection="0">
      <alignment vertical="center"/>
    </xf>
    <xf numFmtId="0" fontId="33" fillId="34" borderId="0" applyNumberFormat="0" applyBorder="0" applyAlignment="0" applyProtection="0">
      <alignment vertical="center"/>
    </xf>
    <xf numFmtId="0" fontId="33" fillId="36" borderId="0" applyNumberFormat="0" applyBorder="0" applyAlignment="0" applyProtection="0">
      <alignment vertical="center"/>
    </xf>
    <xf numFmtId="0" fontId="27" fillId="27" borderId="0" applyNumberFormat="0" applyBorder="0" applyAlignment="0" applyProtection="0">
      <alignment vertical="center"/>
    </xf>
    <xf numFmtId="0" fontId="27" fillId="31" borderId="0" applyNumberFormat="0" applyBorder="0" applyAlignment="0" applyProtection="0">
      <alignment vertical="center"/>
    </xf>
    <xf numFmtId="0" fontId="33" fillId="33" borderId="0" applyNumberFormat="0" applyBorder="0" applyAlignment="0" applyProtection="0">
      <alignment vertical="center"/>
    </xf>
    <xf numFmtId="0" fontId="27" fillId="6" borderId="0" applyNumberFormat="0" applyBorder="0" applyAlignment="0" applyProtection="0">
      <alignment vertical="center"/>
    </xf>
    <xf numFmtId="0" fontId="33" fillId="14" borderId="0" applyNumberFormat="0" applyBorder="0" applyAlignment="0" applyProtection="0">
      <alignment vertical="center"/>
    </xf>
    <xf numFmtId="0" fontId="33" fillId="35" borderId="0" applyNumberFormat="0" applyBorder="0" applyAlignment="0" applyProtection="0">
      <alignment vertical="center"/>
    </xf>
    <xf numFmtId="0" fontId="27" fillId="30" borderId="0" applyNumberFormat="0" applyBorder="0" applyAlignment="0" applyProtection="0">
      <alignment vertical="center"/>
    </xf>
    <xf numFmtId="0" fontId="33" fillId="17" borderId="0" applyNumberFormat="0" applyBorder="0" applyAlignment="0" applyProtection="0">
      <alignment vertical="center"/>
    </xf>
  </cellStyleXfs>
  <cellXfs count="94">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0" xfId="0" applyFont="1" applyFill="1" applyBorder="1" applyAlignment="1"/>
    <xf numFmtId="176" fontId="0" fillId="0" borderId="0" xfId="0" applyNumberFormat="1" applyFont="1" applyFill="1" applyBorder="1" applyAlignment="1"/>
    <xf numFmtId="0" fontId="0" fillId="0" borderId="0" xfId="0" applyFont="1" applyFill="1" applyBorder="1" applyAlignment="1">
      <alignment horizontal="center"/>
    </xf>
    <xf numFmtId="176" fontId="0"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0" fontId="6" fillId="0" borderId="0" xfId="0"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0" fontId="2" fillId="0" borderId="0"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0" fontId="5" fillId="0"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177" fontId="5" fillId="4" borderId="1" xfId="0" applyNumberFormat="1" applyFont="1" applyFill="1" applyBorder="1" applyAlignment="1">
      <alignment horizontal="center" vertical="center"/>
    </xf>
    <xf numFmtId="176" fontId="5" fillId="4" borderId="1"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 fillId="0" borderId="0" xfId="0" applyFont="1" applyFill="1" applyAlignment="1">
      <alignment horizontal="right" vertical="center" wrapText="1"/>
    </xf>
    <xf numFmtId="10" fontId="3"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0" fontId="4" fillId="2" borderId="4" xfId="0" applyNumberFormat="1" applyFont="1" applyFill="1" applyBorder="1" applyAlignment="1">
      <alignment horizontal="center" vertical="center" wrapText="1"/>
    </xf>
    <xf numFmtId="10" fontId="5" fillId="0" borderId="4"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xf numFmtId="0" fontId="11" fillId="0" borderId="0" xfId="0" applyFont="1" applyFill="1" applyAlignment="1"/>
    <xf numFmtId="0" fontId="12" fillId="0" borderId="0" xfId="0" applyFont="1" applyFill="1" applyAlignment="1"/>
    <xf numFmtId="0" fontId="0" fillId="0" borderId="0" xfId="0" applyFill="1">
      <alignment vertical="center"/>
    </xf>
    <xf numFmtId="0" fontId="13" fillId="0" borderId="0" xfId="0" applyFont="1" applyFill="1" applyAlignment="1">
      <alignment horizontal="center" vertical="center" wrapText="1"/>
    </xf>
    <xf numFmtId="0" fontId="13" fillId="0" borderId="0" xfId="0" applyFont="1" applyFill="1" applyAlignment="1">
      <alignment horizontal="left" vertical="center" wrapText="1"/>
    </xf>
    <xf numFmtId="176" fontId="13" fillId="0" borderId="0" xfId="0" applyNumberFormat="1" applyFont="1" applyFill="1" applyAlignment="1">
      <alignment horizontal="center" vertical="center" wrapText="1"/>
    </xf>
    <xf numFmtId="0" fontId="14" fillId="0" borderId="0" xfId="0" applyFont="1" applyFill="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176" fontId="15"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176" fontId="9" fillId="5" borderId="1" xfId="0" applyNumberFormat="1" applyFont="1" applyFill="1" applyBorder="1" applyAlignment="1">
      <alignment horizontal="center" vertical="center" wrapText="1"/>
    </xf>
    <xf numFmtId="177" fontId="10" fillId="5" borderId="1"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xf>
    <xf numFmtId="176" fontId="19" fillId="0" borderId="1" xfId="0" applyNumberFormat="1" applyFont="1" applyFill="1" applyBorder="1" applyAlignment="1">
      <alignment horizontal="center" vertical="center"/>
    </xf>
    <xf numFmtId="176" fontId="19" fillId="0" borderId="1" xfId="0" applyNumberFormat="1" applyFont="1" applyFill="1" applyBorder="1" applyAlignment="1">
      <alignment horizontal="center" vertical="center" wrapText="1"/>
    </xf>
    <xf numFmtId="177" fontId="22"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wrapText="1"/>
    </xf>
    <xf numFmtId="176" fontId="23" fillId="0" borderId="0" xfId="0" applyNumberFormat="1" applyFont="1" applyFill="1" applyAlignment="1">
      <alignment horizontal="center" vertical="center" wrapText="1"/>
    </xf>
    <xf numFmtId="0" fontId="20" fillId="0" borderId="1" xfId="0" applyFont="1" applyFill="1" applyBorder="1" applyAlignment="1"/>
    <xf numFmtId="0" fontId="24" fillId="0" borderId="0" xfId="0" applyFont="1" applyFill="1" applyAlignment="1">
      <alignment horizontal="center" vertical="center" wrapText="1"/>
    </xf>
    <xf numFmtId="0" fontId="2" fillId="0" borderId="0" xfId="0" applyFont="1" applyFill="1" applyAlignment="1">
      <alignment horizontal="center" vertical="center" wrapText="1"/>
    </xf>
    <xf numFmtId="177" fontId="9" fillId="5" borderId="1" xfId="0" applyNumberFormat="1" applyFont="1" applyFill="1" applyBorder="1" applyAlignment="1">
      <alignment horizontal="center" vertical="center" wrapText="1"/>
    </xf>
    <xf numFmtId="176" fontId="4" fillId="5"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19" fillId="0" borderId="0" xfId="0" applyFont="1" applyFill="1" applyAlignment="1"/>
    <xf numFmtId="0" fontId="19" fillId="0" borderId="5" xfId="0" applyFont="1" applyFill="1" applyBorder="1" applyAlignment="1">
      <alignment horizontal="center" vertical="center"/>
    </xf>
    <xf numFmtId="0" fontId="19" fillId="0" borderId="1" xfId="0" applyFont="1" applyFill="1" applyBorder="1" applyAlignment="1"/>
    <xf numFmtId="0" fontId="19" fillId="0" borderId="1" xfId="0" applyFont="1" applyFill="1" applyBorder="1" applyAlignment="1">
      <alignment horizontal="justify" vertical="center" wrapText="1"/>
    </xf>
    <xf numFmtId="178" fontId="1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xf>
    <xf numFmtId="0" fontId="22"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83"/>
  <sheetViews>
    <sheetView tabSelected="1" view="pageBreakPreview" zoomScale="55" zoomScaleNormal="80" zoomScaleSheetLayoutView="55" workbookViewId="0">
      <pane xSplit="3" ySplit="7" topLeftCell="D8" activePane="bottomRight" state="frozen"/>
      <selection/>
      <selection pane="topRight"/>
      <selection pane="bottomLeft"/>
      <selection pane="bottomRight" activeCell="H8" sqref="H8"/>
    </sheetView>
  </sheetViews>
  <sheetFormatPr defaultColWidth="9" defaultRowHeight="15"/>
  <cols>
    <col min="1" max="1" width="3.775" style="50" customWidth="1"/>
    <col min="2" max="2" width="8.75" style="50" customWidth="1"/>
    <col min="3" max="3" width="23.4333333333333" style="50" customWidth="1"/>
    <col min="4" max="4" width="9.775" style="50" customWidth="1"/>
    <col min="5" max="5" width="6.775" style="50" customWidth="1"/>
    <col min="6" max="6" width="12.5" style="50" customWidth="1"/>
    <col min="7" max="7" width="14.3833333333333" style="50" customWidth="1"/>
    <col min="8" max="8" width="69.6916666666667" style="51" customWidth="1"/>
    <col min="9" max="9" width="4.64166666666667" style="50" customWidth="1"/>
    <col min="10" max="10" width="11.4" style="50" customWidth="1"/>
    <col min="11" max="11" width="6.775" style="50" customWidth="1"/>
    <col min="12" max="12" width="8.58333333333333" style="50" customWidth="1"/>
    <col min="13" max="13" width="8.025" style="50" customWidth="1"/>
    <col min="14" max="14" width="13.8666666666667" style="50" customWidth="1"/>
    <col min="15" max="15" width="15.5333333333333" style="52" customWidth="1"/>
    <col min="16" max="16" width="14.2833333333333" style="52" customWidth="1"/>
    <col min="17" max="17" width="12.5" style="52" customWidth="1"/>
    <col min="18" max="18" width="15.3583333333333" style="52" customWidth="1"/>
    <col min="19" max="20" width="15.35" style="52" customWidth="1"/>
    <col min="21" max="22" width="7.775" style="52" hidden="1" customWidth="1"/>
    <col min="23" max="23" width="10.45" style="52" hidden="1" customWidth="1"/>
    <col min="24" max="24" width="14.5416666666667" style="52" hidden="1" customWidth="1"/>
    <col min="25" max="25" width="7.775" style="52" hidden="1" customWidth="1"/>
    <col min="26" max="26" width="16.1333333333333" style="52" hidden="1" customWidth="1"/>
    <col min="27" max="27" width="30.35" style="50" customWidth="1"/>
    <col min="28" max="28" width="6.075" style="48" customWidth="1"/>
    <col min="29" max="16384" width="9" style="48"/>
  </cols>
  <sheetData>
    <row r="1" s="42" customFormat="1" ht="29" customHeight="1" spans="1:28">
      <c r="A1" s="53"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row>
    <row r="2" s="2" customFormat="1" ht="25" customHeight="1" spans="1:28">
      <c r="A2" s="13"/>
      <c r="B2" s="13"/>
      <c r="C2" s="13"/>
      <c r="D2" s="13"/>
      <c r="E2" s="13"/>
      <c r="F2" s="13"/>
      <c r="G2" s="13"/>
      <c r="H2" s="13"/>
      <c r="I2" s="13"/>
      <c r="J2" s="13"/>
      <c r="K2" s="13"/>
      <c r="L2" s="13"/>
      <c r="M2" s="13"/>
      <c r="N2" s="13"/>
      <c r="O2" s="33"/>
      <c r="P2" s="33"/>
      <c r="Q2" s="33"/>
      <c r="R2" s="33"/>
      <c r="S2" s="33"/>
      <c r="T2" s="33"/>
      <c r="U2" s="33"/>
      <c r="V2" s="33"/>
      <c r="W2" s="77"/>
      <c r="X2" s="77"/>
      <c r="Y2" s="77"/>
      <c r="Z2" s="77"/>
      <c r="AA2" s="79" t="s">
        <v>1</v>
      </c>
      <c r="AB2" s="80"/>
    </row>
    <row r="3" s="43" customFormat="1" ht="46" customHeight="1" spans="1:28">
      <c r="A3" s="54" t="s">
        <v>2</v>
      </c>
      <c r="B3" s="54" t="s">
        <v>3</v>
      </c>
      <c r="C3" s="54" t="s">
        <v>4</v>
      </c>
      <c r="D3" s="54" t="s">
        <v>5</v>
      </c>
      <c r="E3" s="16" t="s">
        <v>6</v>
      </c>
      <c r="F3" s="54" t="s">
        <v>7</v>
      </c>
      <c r="G3" s="54" t="s">
        <v>8</v>
      </c>
      <c r="H3" s="55" t="s">
        <v>9</v>
      </c>
      <c r="I3" s="54" t="s">
        <v>10</v>
      </c>
      <c r="J3" s="54" t="s">
        <v>11</v>
      </c>
      <c r="K3" s="54" t="s">
        <v>12</v>
      </c>
      <c r="L3" s="54" t="s">
        <v>13</v>
      </c>
      <c r="M3" s="66" t="s">
        <v>14</v>
      </c>
      <c r="N3" s="66" t="s">
        <v>15</v>
      </c>
      <c r="O3" s="67" t="s">
        <v>16</v>
      </c>
      <c r="P3" s="67"/>
      <c r="Q3" s="67"/>
      <c r="R3" s="67"/>
      <c r="S3" s="67"/>
      <c r="T3" s="67"/>
      <c r="U3" s="67"/>
      <c r="V3" s="67"/>
      <c r="W3" s="67"/>
      <c r="X3" s="67"/>
      <c r="Y3" s="67"/>
      <c r="Z3" s="67"/>
      <c r="AA3" s="55" t="s">
        <v>17</v>
      </c>
      <c r="AB3" s="55" t="s">
        <v>18</v>
      </c>
    </row>
    <row r="4" s="43" customFormat="1" ht="38" customHeight="1" spans="1:28">
      <c r="A4" s="54"/>
      <c r="B4" s="54"/>
      <c r="C4" s="54"/>
      <c r="D4" s="54"/>
      <c r="E4" s="16"/>
      <c r="F4" s="54"/>
      <c r="G4" s="54"/>
      <c r="H4" s="55"/>
      <c r="I4" s="54"/>
      <c r="J4" s="54"/>
      <c r="K4" s="54"/>
      <c r="L4" s="54"/>
      <c r="M4" s="66"/>
      <c r="N4" s="66"/>
      <c r="O4" s="66" t="s">
        <v>19</v>
      </c>
      <c r="P4" s="68" t="s">
        <v>20</v>
      </c>
      <c r="Q4" s="68"/>
      <c r="R4" s="68"/>
      <c r="S4" s="68"/>
      <c r="T4" s="68"/>
      <c r="U4" s="68"/>
      <c r="V4" s="68"/>
      <c r="W4" s="18" t="s">
        <v>21</v>
      </c>
      <c r="X4" s="66" t="s">
        <v>22</v>
      </c>
      <c r="Y4" s="66"/>
      <c r="Z4" s="66"/>
      <c r="AA4" s="55"/>
      <c r="AB4" s="55"/>
    </row>
    <row r="5" s="43" customFormat="1" ht="27" customHeight="1" spans="1:28">
      <c r="A5" s="54"/>
      <c r="B5" s="54"/>
      <c r="C5" s="54"/>
      <c r="D5" s="54"/>
      <c r="E5" s="16"/>
      <c r="F5" s="54"/>
      <c r="G5" s="54"/>
      <c r="H5" s="55"/>
      <c r="I5" s="54"/>
      <c r="J5" s="54"/>
      <c r="K5" s="54"/>
      <c r="L5" s="54"/>
      <c r="M5" s="66"/>
      <c r="N5" s="66"/>
      <c r="O5" s="66"/>
      <c r="P5" s="68" t="s">
        <v>23</v>
      </c>
      <c r="Q5" s="68" t="s">
        <v>24</v>
      </c>
      <c r="R5" s="68" t="s">
        <v>25</v>
      </c>
      <c r="S5" s="68"/>
      <c r="T5" s="68"/>
      <c r="U5" s="68"/>
      <c r="V5" s="68"/>
      <c r="W5" s="18"/>
      <c r="X5" s="68" t="s">
        <v>23</v>
      </c>
      <c r="Y5" s="68" t="s">
        <v>24</v>
      </c>
      <c r="Z5" s="68" t="s">
        <v>26</v>
      </c>
      <c r="AA5" s="55"/>
      <c r="AB5" s="55"/>
    </row>
    <row r="6" s="43" customFormat="1" ht="80" customHeight="1" spans="1:28">
      <c r="A6" s="54"/>
      <c r="B6" s="54"/>
      <c r="C6" s="54"/>
      <c r="D6" s="54"/>
      <c r="E6" s="16"/>
      <c r="F6" s="54"/>
      <c r="G6" s="54"/>
      <c r="H6" s="55"/>
      <c r="I6" s="54"/>
      <c r="J6" s="54"/>
      <c r="K6" s="54"/>
      <c r="L6" s="54"/>
      <c r="M6" s="66"/>
      <c r="N6" s="66"/>
      <c r="O6" s="66"/>
      <c r="P6" s="68"/>
      <c r="Q6" s="68"/>
      <c r="R6" s="68"/>
      <c r="S6" s="68" t="s">
        <v>27</v>
      </c>
      <c r="T6" s="68" t="s">
        <v>28</v>
      </c>
      <c r="U6" s="68" t="s">
        <v>29</v>
      </c>
      <c r="V6" s="68" t="s">
        <v>30</v>
      </c>
      <c r="W6" s="18"/>
      <c r="X6" s="68"/>
      <c r="Y6" s="68"/>
      <c r="Z6" s="68"/>
      <c r="AA6" s="55"/>
      <c r="AB6" s="55"/>
    </row>
    <row r="7" s="44" customFormat="1" ht="76" customHeight="1" spans="1:28">
      <c r="A7" s="56" t="s">
        <v>31</v>
      </c>
      <c r="B7" s="56"/>
      <c r="C7" s="57"/>
      <c r="D7" s="56"/>
      <c r="E7" s="56"/>
      <c r="F7" s="56"/>
      <c r="G7" s="56"/>
      <c r="H7" s="56"/>
      <c r="I7" s="69"/>
      <c r="J7" s="69"/>
      <c r="K7" s="69"/>
      <c r="L7" s="69"/>
      <c r="M7" s="69"/>
      <c r="N7" s="69"/>
      <c r="O7" s="70">
        <f t="shared" ref="O7:Z7" si="0">SUBTOTAL(109,O8:O83)</f>
        <v>129564.56</v>
      </c>
      <c r="P7" s="70">
        <f t="shared" si="0"/>
        <v>92025.96</v>
      </c>
      <c r="Q7" s="70">
        <f t="shared" si="0"/>
        <v>3914.29</v>
      </c>
      <c r="R7" s="70">
        <f t="shared" si="0"/>
        <v>121940.17</v>
      </c>
      <c r="S7" s="70">
        <f t="shared" si="0"/>
        <v>97097.26</v>
      </c>
      <c r="T7" s="70">
        <f t="shared" si="0"/>
        <v>24842.91</v>
      </c>
      <c r="U7" s="70">
        <f t="shared" si="0"/>
        <v>0</v>
      </c>
      <c r="V7" s="70">
        <f t="shared" si="0"/>
        <v>0</v>
      </c>
      <c r="W7" s="70">
        <f t="shared" si="0"/>
        <v>0</v>
      </c>
      <c r="X7" s="70">
        <f t="shared" si="0"/>
        <v>0</v>
      </c>
      <c r="Y7" s="70">
        <f t="shared" si="0"/>
        <v>0</v>
      </c>
      <c r="Z7" s="70">
        <f t="shared" si="0"/>
        <v>0</v>
      </c>
      <c r="AA7" s="81"/>
      <c r="AB7" s="82"/>
    </row>
    <row r="8" s="45" customFormat="1" ht="112.5" spans="1:28">
      <c r="A8" s="58">
        <v>1</v>
      </c>
      <c r="B8" s="59" t="s">
        <v>32</v>
      </c>
      <c r="C8" s="60" t="s">
        <v>33</v>
      </c>
      <c r="D8" s="60" t="s">
        <v>34</v>
      </c>
      <c r="E8" s="60" t="s">
        <v>35</v>
      </c>
      <c r="F8" s="60" t="s">
        <v>36</v>
      </c>
      <c r="G8" s="60" t="s">
        <v>37</v>
      </c>
      <c r="H8" s="61" t="s">
        <v>38</v>
      </c>
      <c r="I8" s="60" t="s">
        <v>39</v>
      </c>
      <c r="J8" s="60">
        <v>331.8</v>
      </c>
      <c r="K8" s="60" t="s">
        <v>40</v>
      </c>
      <c r="L8" s="60" t="s">
        <v>41</v>
      </c>
      <c r="M8" s="60" t="s">
        <v>41</v>
      </c>
      <c r="N8" s="60" t="s">
        <v>42</v>
      </c>
      <c r="O8" s="71">
        <v>9100</v>
      </c>
      <c r="P8" s="72">
        <f t="shared" ref="P8:P40" si="1">Q8+R8</f>
        <v>9100</v>
      </c>
      <c r="Q8" s="75">
        <v>3914.29</v>
      </c>
      <c r="R8" s="74">
        <f t="shared" ref="R8:R71" si="2">S8+T8+U8+V8</f>
        <v>5185.71</v>
      </c>
      <c r="S8" s="75">
        <v>5185.71</v>
      </c>
      <c r="T8" s="75"/>
      <c r="U8" s="75"/>
      <c r="V8" s="75"/>
      <c r="W8" s="75"/>
      <c r="X8" s="74"/>
      <c r="Y8" s="74"/>
      <c r="Z8" s="74"/>
      <c r="AA8" s="76" t="s">
        <v>43</v>
      </c>
      <c r="AB8" s="60"/>
    </row>
    <row r="9" s="46" customFormat="1" ht="187.5" spans="1:28">
      <c r="A9" s="58">
        <v>2</v>
      </c>
      <c r="B9" s="59" t="s">
        <v>44</v>
      </c>
      <c r="C9" s="60" t="s">
        <v>45</v>
      </c>
      <c r="D9" s="60" t="s">
        <v>46</v>
      </c>
      <c r="E9" s="60" t="s">
        <v>47</v>
      </c>
      <c r="F9" s="60" t="s">
        <v>48</v>
      </c>
      <c r="G9" s="60" t="s">
        <v>49</v>
      </c>
      <c r="H9" s="61" t="s">
        <v>50</v>
      </c>
      <c r="I9" s="60" t="s">
        <v>51</v>
      </c>
      <c r="J9" s="60">
        <v>14532</v>
      </c>
      <c r="K9" s="60" t="s">
        <v>40</v>
      </c>
      <c r="L9" s="60" t="s">
        <v>52</v>
      </c>
      <c r="M9" s="60" t="s">
        <v>53</v>
      </c>
      <c r="N9" s="60" t="s">
        <v>54</v>
      </c>
      <c r="O9" s="71">
        <v>75</v>
      </c>
      <c r="P9" s="72">
        <f t="shared" si="1"/>
        <v>75</v>
      </c>
      <c r="Q9" s="72"/>
      <c r="R9" s="74">
        <f t="shared" si="2"/>
        <v>75</v>
      </c>
      <c r="S9" s="75">
        <v>75</v>
      </c>
      <c r="T9" s="75"/>
      <c r="U9" s="75"/>
      <c r="V9" s="75"/>
      <c r="W9" s="75" t="s">
        <v>55</v>
      </c>
      <c r="X9" s="74"/>
      <c r="Y9" s="74"/>
      <c r="Z9" s="74"/>
      <c r="AA9" s="76" t="s">
        <v>56</v>
      </c>
      <c r="AB9" s="83"/>
    </row>
    <row r="10" s="46" customFormat="1" ht="187.5" spans="1:28">
      <c r="A10" s="58">
        <v>3</v>
      </c>
      <c r="B10" s="59" t="s">
        <v>57</v>
      </c>
      <c r="C10" s="60" t="s">
        <v>58</v>
      </c>
      <c r="D10" s="60" t="s">
        <v>46</v>
      </c>
      <c r="E10" s="60" t="s">
        <v>47</v>
      </c>
      <c r="F10" s="60" t="s">
        <v>59</v>
      </c>
      <c r="G10" s="60" t="s">
        <v>60</v>
      </c>
      <c r="H10" s="61" t="s">
        <v>61</v>
      </c>
      <c r="I10" s="60" t="s">
        <v>62</v>
      </c>
      <c r="J10" s="60">
        <v>1</v>
      </c>
      <c r="K10" s="60" t="s">
        <v>40</v>
      </c>
      <c r="L10" s="73" t="s">
        <v>63</v>
      </c>
      <c r="M10" s="60" t="s">
        <v>64</v>
      </c>
      <c r="N10" s="60" t="s">
        <v>65</v>
      </c>
      <c r="O10" s="71">
        <v>800</v>
      </c>
      <c r="P10" s="72">
        <f t="shared" si="1"/>
        <v>800</v>
      </c>
      <c r="Q10" s="72"/>
      <c r="R10" s="74">
        <f t="shared" si="2"/>
        <v>800</v>
      </c>
      <c r="S10" s="75">
        <v>800</v>
      </c>
      <c r="T10" s="75"/>
      <c r="U10" s="75"/>
      <c r="V10" s="75"/>
      <c r="W10" s="75"/>
      <c r="X10" s="74"/>
      <c r="Y10" s="74"/>
      <c r="Z10" s="74"/>
      <c r="AA10" s="76" t="s">
        <v>66</v>
      </c>
      <c r="AB10" s="83"/>
    </row>
    <row r="11" s="46" customFormat="1" ht="207" customHeight="1" spans="1:28">
      <c r="A11" s="58">
        <v>4</v>
      </c>
      <c r="B11" s="59" t="s">
        <v>67</v>
      </c>
      <c r="C11" s="60" t="s">
        <v>68</v>
      </c>
      <c r="D11" s="60" t="s">
        <v>69</v>
      </c>
      <c r="E11" s="60" t="s">
        <v>47</v>
      </c>
      <c r="F11" s="60" t="s">
        <v>59</v>
      </c>
      <c r="G11" s="60" t="s">
        <v>60</v>
      </c>
      <c r="H11" s="61" t="s">
        <v>70</v>
      </c>
      <c r="I11" s="60" t="s">
        <v>71</v>
      </c>
      <c r="J11" s="60">
        <v>3450</v>
      </c>
      <c r="K11" s="60" t="s">
        <v>72</v>
      </c>
      <c r="L11" s="60" t="s">
        <v>73</v>
      </c>
      <c r="M11" s="60" t="s">
        <v>73</v>
      </c>
      <c r="N11" s="73" t="s">
        <v>74</v>
      </c>
      <c r="O11" s="71">
        <v>6848</v>
      </c>
      <c r="P11" s="72">
        <f t="shared" si="1"/>
        <v>6848</v>
      </c>
      <c r="Q11" s="72"/>
      <c r="R11" s="74">
        <f t="shared" si="2"/>
        <v>6848</v>
      </c>
      <c r="S11" s="75"/>
      <c r="T11" s="75">
        <v>6848</v>
      </c>
      <c r="U11" s="75"/>
      <c r="V11" s="75"/>
      <c r="W11" s="75"/>
      <c r="X11" s="74"/>
      <c r="Y11" s="74"/>
      <c r="Z11" s="74"/>
      <c r="AA11" s="76" t="s">
        <v>75</v>
      </c>
      <c r="AB11" s="83"/>
    </row>
    <row r="12" s="46" customFormat="1" ht="207" customHeight="1" spans="1:28">
      <c r="A12" s="58">
        <v>5</v>
      </c>
      <c r="B12" s="59" t="s">
        <v>76</v>
      </c>
      <c r="C12" s="60" t="s">
        <v>77</v>
      </c>
      <c r="D12" s="60" t="s">
        <v>78</v>
      </c>
      <c r="E12" s="60" t="s">
        <v>47</v>
      </c>
      <c r="F12" s="60" t="s">
        <v>59</v>
      </c>
      <c r="G12" s="60" t="s">
        <v>79</v>
      </c>
      <c r="H12" s="61" t="s">
        <v>80</v>
      </c>
      <c r="I12" s="60"/>
      <c r="J12" s="60"/>
      <c r="K12" s="60" t="s">
        <v>40</v>
      </c>
      <c r="L12" s="60" t="s">
        <v>81</v>
      </c>
      <c r="M12" s="60" t="s">
        <v>81</v>
      </c>
      <c r="N12" s="60" t="s">
        <v>82</v>
      </c>
      <c r="O12" s="71">
        <v>300</v>
      </c>
      <c r="P12" s="72">
        <f t="shared" si="1"/>
        <v>300</v>
      </c>
      <c r="Q12" s="72"/>
      <c r="R12" s="74">
        <f t="shared" si="2"/>
        <v>300</v>
      </c>
      <c r="S12" s="75">
        <v>200</v>
      </c>
      <c r="T12" s="75">
        <v>100</v>
      </c>
      <c r="U12" s="75"/>
      <c r="V12" s="75"/>
      <c r="W12" s="75"/>
      <c r="X12" s="74"/>
      <c r="Y12" s="74"/>
      <c r="Z12" s="74"/>
      <c r="AA12" s="76" t="s">
        <v>83</v>
      </c>
      <c r="AB12" s="83"/>
    </row>
    <row r="13" s="46" customFormat="1" ht="223" customHeight="1" spans="1:28">
      <c r="A13" s="58">
        <v>6</v>
      </c>
      <c r="B13" s="59" t="s">
        <v>84</v>
      </c>
      <c r="C13" s="60" t="s">
        <v>85</v>
      </c>
      <c r="D13" s="60" t="s">
        <v>46</v>
      </c>
      <c r="E13" s="60" t="s">
        <v>47</v>
      </c>
      <c r="F13" s="60" t="s">
        <v>59</v>
      </c>
      <c r="G13" s="60" t="s">
        <v>60</v>
      </c>
      <c r="H13" s="61" t="s">
        <v>86</v>
      </c>
      <c r="I13" s="60" t="s">
        <v>87</v>
      </c>
      <c r="J13" s="60">
        <v>1.8</v>
      </c>
      <c r="K13" s="60" t="s">
        <v>40</v>
      </c>
      <c r="L13" s="60" t="s">
        <v>81</v>
      </c>
      <c r="M13" s="60" t="s">
        <v>81</v>
      </c>
      <c r="N13" s="60" t="s">
        <v>82</v>
      </c>
      <c r="O13" s="71">
        <v>4500</v>
      </c>
      <c r="P13" s="72">
        <f t="shared" si="1"/>
        <v>4500</v>
      </c>
      <c r="Q13" s="72"/>
      <c r="R13" s="74">
        <f t="shared" si="2"/>
        <v>4500</v>
      </c>
      <c r="S13" s="75">
        <v>4500</v>
      </c>
      <c r="T13" s="75"/>
      <c r="U13" s="75"/>
      <c r="V13" s="75"/>
      <c r="W13" s="75"/>
      <c r="X13" s="74"/>
      <c r="Y13" s="74"/>
      <c r="Z13" s="74"/>
      <c r="AA13" s="76" t="s">
        <v>88</v>
      </c>
      <c r="AB13" s="83"/>
    </row>
    <row r="14" s="46" customFormat="1" ht="246" customHeight="1" spans="1:28">
      <c r="A14" s="58">
        <v>7</v>
      </c>
      <c r="B14" s="59" t="s">
        <v>89</v>
      </c>
      <c r="C14" s="60" t="s">
        <v>90</v>
      </c>
      <c r="D14" s="60" t="s">
        <v>91</v>
      </c>
      <c r="E14" s="60" t="s">
        <v>47</v>
      </c>
      <c r="F14" s="60" t="s">
        <v>59</v>
      </c>
      <c r="G14" s="60" t="s">
        <v>60</v>
      </c>
      <c r="H14" s="61" t="s">
        <v>92</v>
      </c>
      <c r="I14" s="60" t="s">
        <v>71</v>
      </c>
      <c r="J14" s="60">
        <v>6700</v>
      </c>
      <c r="K14" s="60" t="s">
        <v>40</v>
      </c>
      <c r="L14" s="60" t="s">
        <v>93</v>
      </c>
      <c r="M14" s="60" t="s">
        <v>93</v>
      </c>
      <c r="N14" s="60" t="s">
        <v>94</v>
      </c>
      <c r="O14" s="71">
        <v>2010</v>
      </c>
      <c r="P14" s="72">
        <f t="shared" si="1"/>
        <v>2010</v>
      </c>
      <c r="Q14" s="72"/>
      <c r="R14" s="74">
        <f t="shared" si="2"/>
        <v>2010</v>
      </c>
      <c r="S14" s="75">
        <v>2010</v>
      </c>
      <c r="T14" s="75"/>
      <c r="U14" s="75"/>
      <c r="V14" s="75"/>
      <c r="W14" s="75"/>
      <c r="X14" s="74"/>
      <c r="Y14" s="74"/>
      <c r="Z14" s="74"/>
      <c r="AA14" s="76" t="s">
        <v>95</v>
      </c>
      <c r="AB14" s="83"/>
    </row>
    <row r="15" s="45" customFormat="1" ht="93.75" spans="1:28">
      <c r="A15" s="58">
        <v>8</v>
      </c>
      <c r="B15" s="59" t="s">
        <v>96</v>
      </c>
      <c r="C15" s="60" t="s">
        <v>97</v>
      </c>
      <c r="D15" s="60" t="s">
        <v>34</v>
      </c>
      <c r="E15" s="60" t="s">
        <v>47</v>
      </c>
      <c r="F15" s="60" t="s">
        <v>48</v>
      </c>
      <c r="G15" s="60" t="s">
        <v>98</v>
      </c>
      <c r="H15" s="61" t="s">
        <v>99</v>
      </c>
      <c r="I15" s="60" t="s">
        <v>39</v>
      </c>
      <c r="J15" s="60">
        <v>3.5</v>
      </c>
      <c r="K15" s="60" t="s">
        <v>40</v>
      </c>
      <c r="L15" s="60" t="s">
        <v>100</v>
      </c>
      <c r="M15" s="60" t="s">
        <v>101</v>
      </c>
      <c r="N15" s="60" t="s">
        <v>102</v>
      </c>
      <c r="O15" s="71">
        <v>200</v>
      </c>
      <c r="P15" s="72">
        <f t="shared" si="1"/>
        <v>200</v>
      </c>
      <c r="Q15" s="72"/>
      <c r="R15" s="74">
        <f t="shared" si="2"/>
        <v>200</v>
      </c>
      <c r="S15" s="75">
        <v>200</v>
      </c>
      <c r="T15" s="75"/>
      <c r="U15" s="75"/>
      <c r="V15" s="75"/>
      <c r="W15" s="75"/>
      <c r="X15" s="74"/>
      <c r="Y15" s="74"/>
      <c r="Z15" s="74"/>
      <c r="AA15" s="76" t="s">
        <v>103</v>
      </c>
      <c r="AB15" s="83"/>
    </row>
    <row r="16" s="46" customFormat="1" ht="187.5" spans="1:28">
      <c r="A16" s="58">
        <v>9</v>
      </c>
      <c r="B16" s="59" t="s">
        <v>104</v>
      </c>
      <c r="C16" s="60" t="s">
        <v>105</v>
      </c>
      <c r="D16" s="60" t="s">
        <v>34</v>
      </c>
      <c r="E16" s="60" t="s">
        <v>47</v>
      </c>
      <c r="F16" s="60" t="s">
        <v>48</v>
      </c>
      <c r="G16" s="60" t="s">
        <v>106</v>
      </c>
      <c r="H16" s="61" t="s">
        <v>107</v>
      </c>
      <c r="I16" s="60" t="s">
        <v>39</v>
      </c>
      <c r="J16" s="60">
        <v>26.7</v>
      </c>
      <c r="K16" s="60" t="s">
        <v>40</v>
      </c>
      <c r="L16" s="60" t="s">
        <v>108</v>
      </c>
      <c r="M16" s="60" t="s">
        <v>108</v>
      </c>
      <c r="N16" s="60" t="s">
        <v>109</v>
      </c>
      <c r="O16" s="71">
        <v>1750</v>
      </c>
      <c r="P16" s="72">
        <f t="shared" si="1"/>
        <v>1750</v>
      </c>
      <c r="Q16" s="72"/>
      <c r="R16" s="74">
        <f t="shared" si="2"/>
        <v>1750</v>
      </c>
      <c r="S16" s="75">
        <v>1750</v>
      </c>
      <c r="T16" s="75"/>
      <c r="U16" s="75"/>
      <c r="V16" s="75"/>
      <c r="W16" s="75"/>
      <c r="X16" s="74"/>
      <c r="Y16" s="74"/>
      <c r="Z16" s="74"/>
      <c r="AA16" s="76" t="s">
        <v>110</v>
      </c>
      <c r="AB16" s="83"/>
    </row>
    <row r="17" s="46" customFormat="1" ht="306" customHeight="1" spans="1:28">
      <c r="A17" s="58">
        <v>10</v>
      </c>
      <c r="B17" s="59" t="s">
        <v>111</v>
      </c>
      <c r="C17" s="60" t="s">
        <v>112</v>
      </c>
      <c r="D17" s="60" t="s">
        <v>46</v>
      </c>
      <c r="E17" s="60" t="s">
        <v>113</v>
      </c>
      <c r="F17" s="60" t="s">
        <v>48</v>
      </c>
      <c r="G17" s="60" t="s">
        <v>114</v>
      </c>
      <c r="H17" s="61" t="s">
        <v>115</v>
      </c>
      <c r="I17" s="60" t="s">
        <v>39</v>
      </c>
      <c r="J17" s="60">
        <v>5.503</v>
      </c>
      <c r="K17" s="60" t="s">
        <v>40</v>
      </c>
      <c r="L17" s="60" t="s">
        <v>41</v>
      </c>
      <c r="M17" s="60" t="s">
        <v>41</v>
      </c>
      <c r="N17" s="62" t="s">
        <v>42</v>
      </c>
      <c r="O17" s="74">
        <v>825</v>
      </c>
      <c r="P17" s="75">
        <f t="shared" si="1"/>
        <v>825</v>
      </c>
      <c r="Q17" s="72"/>
      <c r="R17" s="74">
        <f t="shared" si="2"/>
        <v>825</v>
      </c>
      <c r="S17" s="75">
        <v>825</v>
      </c>
      <c r="T17" s="75"/>
      <c r="U17" s="75"/>
      <c r="V17" s="75"/>
      <c r="W17" s="75"/>
      <c r="X17" s="74"/>
      <c r="Y17" s="74"/>
      <c r="Z17" s="74"/>
      <c r="AA17" s="76" t="s">
        <v>116</v>
      </c>
      <c r="AB17" s="83"/>
    </row>
    <row r="18" s="46" customFormat="1" ht="250" customHeight="1" spans="1:28">
      <c r="A18" s="58">
        <v>11</v>
      </c>
      <c r="B18" s="59" t="s">
        <v>117</v>
      </c>
      <c r="C18" s="60" t="s">
        <v>118</v>
      </c>
      <c r="D18" s="60" t="s">
        <v>46</v>
      </c>
      <c r="E18" s="60" t="s">
        <v>113</v>
      </c>
      <c r="F18" s="60" t="s">
        <v>48</v>
      </c>
      <c r="G18" s="60" t="s">
        <v>119</v>
      </c>
      <c r="H18" s="61" t="s">
        <v>120</v>
      </c>
      <c r="I18" s="60" t="s">
        <v>39</v>
      </c>
      <c r="J18" s="60">
        <v>7.2</v>
      </c>
      <c r="K18" s="60" t="s">
        <v>40</v>
      </c>
      <c r="L18" s="60" t="s">
        <v>41</v>
      </c>
      <c r="M18" s="60" t="s">
        <v>41</v>
      </c>
      <c r="N18" s="62" t="s">
        <v>42</v>
      </c>
      <c r="O18" s="74">
        <v>653.35</v>
      </c>
      <c r="P18" s="75">
        <f t="shared" si="1"/>
        <v>653.35</v>
      </c>
      <c r="Q18" s="72"/>
      <c r="R18" s="74">
        <f t="shared" si="2"/>
        <v>653.35</v>
      </c>
      <c r="S18" s="75">
        <v>653.35</v>
      </c>
      <c r="T18" s="75"/>
      <c r="U18" s="75"/>
      <c r="V18" s="75"/>
      <c r="W18" s="75"/>
      <c r="X18" s="74"/>
      <c r="Y18" s="74"/>
      <c r="Z18" s="74"/>
      <c r="AA18" s="76" t="s">
        <v>121</v>
      </c>
      <c r="AB18" s="83"/>
    </row>
    <row r="19" s="46" customFormat="1" ht="170" customHeight="1" spans="1:28">
      <c r="A19" s="58">
        <v>12</v>
      </c>
      <c r="B19" s="59" t="s">
        <v>122</v>
      </c>
      <c r="C19" s="60" t="s">
        <v>123</v>
      </c>
      <c r="D19" s="60" t="s">
        <v>34</v>
      </c>
      <c r="E19" s="60" t="s">
        <v>47</v>
      </c>
      <c r="F19" s="60" t="s">
        <v>48</v>
      </c>
      <c r="G19" s="60" t="s">
        <v>114</v>
      </c>
      <c r="H19" s="61" t="s">
        <v>124</v>
      </c>
      <c r="I19" s="60" t="s">
        <v>39</v>
      </c>
      <c r="J19" s="60">
        <v>11.92</v>
      </c>
      <c r="K19" s="60" t="s">
        <v>40</v>
      </c>
      <c r="L19" s="60" t="s">
        <v>125</v>
      </c>
      <c r="M19" s="60" t="s">
        <v>101</v>
      </c>
      <c r="N19" s="60" t="s">
        <v>126</v>
      </c>
      <c r="O19" s="71">
        <v>900</v>
      </c>
      <c r="P19" s="72">
        <f t="shared" si="1"/>
        <v>900</v>
      </c>
      <c r="Q19" s="72"/>
      <c r="R19" s="74">
        <f t="shared" si="2"/>
        <v>900</v>
      </c>
      <c r="S19" s="75">
        <v>900</v>
      </c>
      <c r="T19" s="75"/>
      <c r="U19" s="75"/>
      <c r="V19" s="75"/>
      <c r="W19" s="75"/>
      <c r="X19" s="74"/>
      <c r="Y19" s="74"/>
      <c r="Z19" s="74"/>
      <c r="AA19" s="76" t="s">
        <v>127</v>
      </c>
      <c r="AB19" s="83"/>
    </row>
    <row r="20" s="46" customFormat="1" ht="168.75" spans="1:28">
      <c r="A20" s="58">
        <v>13</v>
      </c>
      <c r="B20" s="59" t="s">
        <v>128</v>
      </c>
      <c r="C20" s="60" t="s">
        <v>129</v>
      </c>
      <c r="D20" s="60" t="s">
        <v>34</v>
      </c>
      <c r="E20" s="60" t="s">
        <v>47</v>
      </c>
      <c r="F20" s="60" t="s">
        <v>130</v>
      </c>
      <c r="G20" s="60" t="s">
        <v>131</v>
      </c>
      <c r="H20" s="61" t="s">
        <v>132</v>
      </c>
      <c r="I20" s="60" t="s">
        <v>39</v>
      </c>
      <c r="J20" s="60">
        <v>29</v>
      </c>
      <c r="K20" s="60" t="s">
        <v>72</v>
      </c>
      <c r="L20" s="60" t="s">
        <v>133</v>
      </c>
      <c r="M20" s="60" t="s">
        <v>101</v>
      </c>
      <c r="N20" s="60" t="s">
        <v>134</v>
      </c>
      <c r="O20" s="71">
        <v>2380</v>
      </c>
      <c r="P20" s="72">
        <f t="shared" si="1"/>
        <v>2380</v>
      </c>
      <c r="Q20" s="72"/>
      <c r="R20" s="74">
        <f t="shared" si="2"/>
        <v>2380</v>
      </c>
      <c r="S20" s="75"/>
      <c r="T20" s="75">
        <v>2380</v>
      </c>
      <c r="U20" s="75"/>
      <c r="V20" s="75"/>
      <c r="W20" s="75"/>
      <c r="X20" s="74"/>
      <c r="Y20" s="74"/>
      <c r="Z20" s="74"/>
      <c r="AA20" s="76" t="s">
        <v>135</v>
      </c>
      <c r="AB20" s="83"/>
    </row>
    <row r="21" s="46" customFormat="1" ht="107" customHeight="1" spans="1:28">
      <c r="A21" s="58">
        <v>14</v>
      </c>
      <c r="B21" s="59" t="s">
        <v>136</v>
      </c>
      <c r="C21" s="60" t="s">
        <v>137</v>
      </c>
      <c r="D21" s="60" t="s">
        <v>46</v>
      </c>
      <c r="E21" s="60" t="s">
        <v>113</v>
      </c>
      <c r="F21" s="60" t="s">
        <v>48</v>
      </c>
      <c r="G21" s="60" t="s">
        <v>138</v>
      </c>
      <c r="H21" s="61" t="s">
        <v>139</v>
      </c>
      <c r="I21" s="60" t="s">
        <v>39</v>
      </c>
      <c r="J21" s="60">
        <v>4.58</v>
      </c>
      <c r="K21" s="60" t="s">
        <v>40</v>
      </c>
      <c r="L21" s="60" t="s">
        <v>41</v>
      </c>
      <c r="M21" s="60" t="s">
        <v>41</v>
      </c>
      <c r="N21" s="62" t="s">
        <v>42</v>
      </c>
      <c r="O21" s="74">
        <v>389.3</v>
      </c>
      <c r="P21" s="75">
        <f t="shared" si="1"/>
        <v>389.3</v>
      </c>
      <c r="Q21" s="72"/>
      <c r="R21" s="74">
        <f t="shared" si="2"/>
        <v>389.3</v>
      </c>
      <c r="S21" s="75">
        <v>389.3</v>
      </c>
      <c r="T21" s="75"/>
      <c r="U21" s="75"/>
      <c r="V21" s="75"/>
      <c r="W21" s="75"/>
      <c r="X21" s="74"/>
      <c r="Y21" s="74"/>
      <c r="Z21" s="74"/>
      <c r="AA21" s="76" t="s">
        <v>140</v>
      </c>
      <c r="AB21" s="83"/>
    </row>
    <row r="22" s="46" customFormat="1" ht="150" spans="1:28">
      <c r="A22" s="58">
        <v>15</v>
      </c>
      <c r="B22" s="59" t="s">
        <v>141</v>
      </c>
      <c r="C22" s="60" t="s">
        <v>142</v>
      </c>
      <c r="D22" s="60" t="s">
        <v>34</v>
      </c>
      <c r="E22" s="60" t="s">
        <v>47</v>
      </c>
      <c r="F22" s="60" t="s">
        <v>130</v>
      </c>
      <c r="G22" s="60" t="s">
        <v>143</v>
      </c>
      <c r="H22" s="61" t="s">
        <v>144</v>
      </c>
      <c r="I22" s="60" t="s">
        <v>39</v>
      </c>
      <c r="J22" s="60">
        <v>26</v>
      </c>
      <c r="K22" s="60" t="s">
        <v>40</v>
      </c>
      <c r="L22" s="60" t="s">
        <v>133</v>
      </c>
      <c r="M22" s="60" t="s">
        <v>101</v>
      </c>
      <c r="N22" s="60" t="s">
        <v>134</v>
      </c>
      <c r="O22" s="71">
        <v>2400</v>
      </c>
      <c r="P22" s="72">
        <f t="shared" si="1"/>
        <v>2400</v>
      </c>
      <c r="Q22" s="72"/>
      <c r="R22" s="74">
        <f t="shared" si="2"/>
        <v>2400</v>
      </c>
      <c r="S22" s="75">
        <v>2400</v>
      </c>
      <c r="T22" s="75"/>
      <c r="U22" s="75"/>
      <c r="V22" s="75"/>
      <c r="W22" s="75"/>
      <c r="X22" s="74"/>
      <c r="Y22" s="74"/>
      <c r="Z22" s="74"/>
      <c r="AA22" s="76" t="s">
        <v>145</v>
      </c>
      <c r="AB22" s="83"/>
    </row>
    <row r="23" s="46" customFormat="1" ht="150" spans="1:28">
      <c r="A23" s="58">
        <v>16</v>
      </c>
      <c r="B23" s="59" t="s">
        <v>146</v>
      </c>
      <c r="C23" s="60" t="s">
        <v>147</v>
      </c>
      <c r="D23" s="60" t="s">
        <v>46</v>
      </c>
      <c r="E23" s="60" t="s">
        <v>47</v>
      </c>
      <c r="F23" s="60" t="s">
        <v>48</v>
      </c>
      <c r="G23" s="60" t="s">
        <v>148</v>
      </c>
      <c r="H23" s="61" t="s">
        <v>149</v>
      </c>
      <c r="I23" s="60" t="s">
        <v>150</v>
      </c>
      <c r="J23" s="76">
        <v>3352.78</v>
      </c>
      <c r="K23" s="60" t="s">
        <v>40</v>
      </c>
      <c r="L23" s="60" t="s">
        <v>133</v>
      </c>
      <c r="M23" s="60" t="s">
        <v>53</v>
      </c>
      <c r="N23" s="60" t="s">
        <v>134</v>
      </c>
      <c r="O23" s="71">
        <v>1000</v>
      </c>
      <c r="P23" s="72">
        <f t="shared" si="1"/>
        <v>1000</v>
      </c>
      <c r="Q23" s="72"/>
      <c r="R23" s="74">
        <f t="shared" si="2"/>
        <v>1000</v>
      </c>
      <c r="S23" s="75">
        <v>1000</v>
      </c>
      <c r="T23" s="75"/>
      <c r="U23" s="75"/>
      <c r="V23" s="75"/>
      <c r="W23" s="75"/>
      <c r="X23" s="74"/>
      <c r="Y23" s="74"/>
      <c r="Z23" s="74"/>
      <c r="AA23" s="76" t="s">
        <v>151</v>
      </c>
      <c r="AB23" s="83"/>
    </row>
    <row r="24" s="46" customFormat="1" ht="100" customHeight="1" spans="1:28">
      <c r="A24" s="58">
        <v>17</v>
      </c>
      <c r="B24" s="59" t="s">
        <v>152</v>
      </c>
      <c r="C24" s="60" t="s">
        <v>153</v>
      </c>
      <c r="D24" s="60" t="s">
        <v>46</v>
      </c>
      <c r="E24" s="60" t="s">
        <v>113</v>
      </c>
      <c r="F24" s="60" t="s">
        <v>48</v>
      </c>
      <c r="G24" s="60" t="s">
        <v>154</v>
      </c>
      <c r="H24" s="61" t="s">
        <v>155</v>
      </c>
      <c r="I24" s="60" t="s">
        <v>39</v>
      </c>
      <c r="J24" s="60">
        <v>5.876</v>
      </c>
      <c r="K24" s="60" t="s">
        <v>40</v>
      </c>
      <c r="L24" s="60" t="s">
        <v>41</v>
      </c>
      <c r="M24" s="60" t="s">
        <v>41</v>
      </c>
      <c r="N24" s="62" t="s">
        <v>42</v>
      </c>
      <c r="O24" s="74">
        <v>506</v>
      </c>
      <c r="P24" s="75">
        <f t="shared" si="1"/>
        <v>506</v>
      </c>
      <c r="Q24" s="72"/>
      <c r="R24" s="74">
        <f t="shared" si="2"/>
        <v>506</v>
      </c>
      <c r="S24" s="75">
        <v>506</v>
      </c>
      <c r="T24" s="75"/>
      <c r="U24" s="75"/>
      <c r="V24" s="75"/>
      <c r="W24" s="75"/>
      <c r="X24" s="74"/>
      <c r="Y24" s="74"/>
      <c r="Z24" s="74"/>
      <c r="AA24" s="76" t="s">
        <v>156</v>
      </c>
      <c r="AB24" s="83"/>
    </row>
    <row r="25" s="46" customFormat="1" ht="126" customHeight="1" spans="1:28">
      <c r="A25" s="58">
        <v>18</v>
      </c>
      <c r="B25" s="59" t="s">
        <v>157</v>
      </c>
      <c r="C25" s="60" t="s">
        <v>158</v>
      </c>
      <c r="D25" s="60" t="s">
        <v>34</v>
      </c>
      <c r="E25" s="60" t="s">
        <v>47</v>
      </c>
      <c r="F25" s="60" t="s">
        <v>159</v>
      </c>
      <c r="G25" s="60" t="s">
        <v>160</v>
      </c>
      <c r="H25" s="61" t="s">
        <v>161</v>
      </c>
      <c r="I25" s="60" t="s">
        <v>162</v>
      </c>
      <c r="J25" s="60">
        <v>1160</v>
      </c>
      <c r="K25" s="60" t="s">
        <v>40</v>
      </c>
      <c r="L25" s="60" t="s">
        <v>163</v>
      </c>
      <c r="M25" s="60" t="s">
        <v>53</v>
      </c>
      <c r="N25" s="60" t="s">
        <v>164</v>
      </c>
      <c r="O25" s="71">
        <v>348</v>
      </c>
      <c r="P25" s="72">
        <f t="shared" si="1"/>
        <v>348</v>
      </c>
      <c r="Q25" s="72"/>
      <c r="R25" s="74">
        <f t="shared" si="2"/>
        <v>348</v>
      </c>
      <c r="S25" s="75">
        <v>348</v>
      </c>
      <c r="T25" s="75"/>
      <c r="U25" s="75"/>
      <c r="V25" s="75"/>
      <c r="W25" s="75"/>
      <c r="X25" s="74"/>
      <c r="Y25" s="74"/>
      <c r="Z25" s="74"/>
      <c r="AA25" s="76" t="s">
        <v>165</v>
      </c>
      <c r="AB25" s="83"/>
    </row>
    <row r="26" s="46" customFormat="1" ht="150" spans="1:28">
      <c r="A26" s="58">
        <v>19</v>
      </c>
      <c r="B26" s="59" t="s">
        <v>166</v>
      </c>
      <c r="C26" s="60" t="s">
        <v>167</v>
      </c>
      <c r="D26" s="60" t="s">
        <v>34</v>
      </c>
      <c r="E26" s="60" t="s">
        <v>47</v>
      </c>
      <c r="F26" s="60" t="s">
        <v>48</v>
      </c>
      <c r="G26" s="60" t="s">
        <v>168</v>
      </c>
      <c r="H26" s="61" t="s">
        <v>169</v>
      </c>
      <c r="I26" s="60" t="s">
        <v>39</v>
      </c>
      <c r="J26" s="60">
        <v>16.83</v>
      </c>
      <c r="K26" s="60" t="s">
        <v>40</v>
      </c>
      <c r="L26" s="60" t="s">
        <v>170</v>
      </c>
      <c r="M26" s="60" t="s">
        <v>101</v>
      </c>
      <c r="N26" s="60" t="s">
        <v>171</v>
      </c>
      <c r="O26" s="74">
        <v>1215</v>
      </c>
      <c r="P26" s="75">
        <f t="shared" si="1"/>
        <v>1215</v>
      </c>
      <c r="Q26" s="72"/>
      <c r="R26" s="74">
        <f t="shared" si="2"/>
        <v>1215</v>
      </c>
      <c r="S26" s="75">
        <v>1215</v>
      </c>
      <c r="T26" s="75"/>
      <c r="U26" s="75"/>
      <c r="V26" s="75"/>
      <c r="W26" s="75"/>
      <c r="X26" s="74"/>
      <c r="Y26" s="74"/>
      <c r="Z26" s="74"/>
      <c r="AA26" s="76" t="s">
        <v>172</v>
      </c>
      <c r="AB26" s="83"/>
    </row>
    <row r="27" s="46" customFormat="1" ht="234" customHeight="1" spans="1:28">
      <c r="A27" s="58">
        <v>20</v>
      </c>
      <c r="B27" s="59" t="s">
        <v>173</v>
      </c>
      <c r="C27" s="60" t="s">
        <v>174</v>
      </c>
      <c r="D27" s="60" t="s">
        <v>34</v>
      </c>
      <c r="E27" s="60" t="s">
        <v>47</v>
      </c>
      <c r="F27" s="60" t="s">
        <v>48</v>
      </c>
      <c r="G27" s="60" t="s">
        <v>175</v>
      </c>
      <c r="H27" s="61" t="s">
        <v>176</v>
      </c>
      <c r="I27" s="60" t="s">
        <v>39</v>
      </c>
      <c r="J27" s="60">
        <v>19</v>
      </c>
      <c r="K27" s="60" t="s">
        <v>40</v>
      </c>
      <c r="L27" s="60" t="s">
        <v>170</v>
      </c>
      <c r="M27" s="60" t="s">
        <v>101</v>
      </c>
      <c r="N27" s="60" t="s">
        <v>171</v>
      </c>
      <c r="O27" s="71">
        <f>P27+Q27</f>
        <v>1600</v>
      </c>
      <c r="P27" s="72">
        <f t="shared" si="1"/>
        <v>1600</v>
      </c>
      <c r="Q27" s="72"/>
      <c r="R27" s="74">
        <f t="shared" si="2"/>
        <v>1600</v>
      </c>
      <c r="S27" s="75">
        <v>1600</v>
      </c>
      <c r="T27" s="75"/>
      <c r="U27" s="75"/>
      <c r="V27" s="75"/>
      <c r="W27" s="75"/>
      <c r="X27" s="74"/>
      <c r="Y27" s="74"/>
      <c r="Z27" s="74"/>
      <c r="AA27" s="76" t="s">
        <v>177</v>
      </c>
      <c r="AB27" s="83"/>
    </row>
    <row r="28" s="46" customFormat="1" ht="93.75" spans="1:28">
      <c r="A28" s="58">
        <v>21</v>
      </c>
      <c r="B28" s="59" t="s">
        <v>178</v>
      </c>
      <c r="C28" s="60" t="s">
        <v>179</v>
      </c>
      <c r="D28" s="60" t="s">
        <v>34</v>
      </c>
      <c r="E28" s="60" t="s">
        <v>47</v>
      </c>
      <c r="F28" s="60" t="s">
        <v>180</v>
      </c>
      <c r="G28" s="60" t="s">
        <v>181</v>
      </c>
      <c r="H28" s="61" t="s">
        <v>182</v>
      </c>
      <c r="I28" s="60" t="s">
        <v>51</v>
      </c>
      <c r="J28" s="60">
        <v>99</v>
      </c>
      <c r="K28" s="60" t="s">
        <v>40</v>
      </c>
      <c r="L28" s="60" t="s">
        <v>170</v>
      </c>
      <c r="M28" s="60" t="s">
        <v>183</v>
      </c>
      <c r="N28" s="60" t="s">
        <v>171</v>
      </c>
      <c r="O28" s="71">
        <v>220</v>
      </c>
      <c r="P28" s="72">
        <f t="shared" si="1"/>
        <v>220</v>
      </c>
      <c r="Q28" s="72"/>
      <c r="R28" s="74">
        <f t="shared" si="2"/>
        <v>220</v>
      </c>
      <c r="S28" s="75">
        <v>220</v>
      </c>
      <c r="T28" s="75"/>
      <c r="U28" s="75"/>
      <c r="V28" s="75"/>
      <c r="W28" s="75"/>
      <c r="X28" s="74"/>
      <c r="Y28" s="74"/>
      <c r="Z28" s="74"/>
      <c r="AA28" s="76" t="s">
        <v>184</v>
      </c>
      <c r="AB28" s="60"/>
    </row>
    <row r="29" s="46" customFormat="1" ht="192" customHeight="1" spans="1:28">
      <c r="A29" s="58">
        <v>22</v>
      </c>
      <c r="B29" s="59" t="s">
        <v>185</v>
      </c>
      <c r="C29" s="60" t="s">
        <v>186</v>
      </c>
      <c r="D29" s="60" t="s">
        <v>34</v>
      </c>
      <c r="E29" s="60" t="s">
        <v>47</v>
      </c>
      <c r="F29" s="60" t="s">
        <v>48</v>
      </c>
      <c r="G29" s="60" t="s">
        <v>187</v>
      </c>
      <c r="H29" s="61" t="s">
        <v>188</v>
      </c>
      <c r="I29" s="60" t="s">
        <v>39</v>
      </c>
      <c r="J29" s="60">
        <v>12.3</v>
      </c>
      <c r="K29" s="60" t="s">
        <v>40</v>
      </c>
      <c r="L29" s="60" t="s">
        <v>170</v>
      </c>
      <c r="M29" s="60" t="s">
        <v>101</v>
      </c>
      <c r="N29" s="60" t="s">
        <v>171</v>
      </c>
      <c r="O29" s="74">
        <v>1021</v>
      </c>
      <c r="P29" s="75">
        <f t="shared" si="1"/>
        <v>1021</v>
      </c>
      <c r="Q29" s="72"/>
      <c r="R29" s="74">
        <f t="shared" si="2"/>
        <v>1021</v>
      </c>
      <c r="S29" s="75">
        <v>1021</v>
      </c>
      <c r="T29" s="75"/>
      <c r="U29" s="75"/>
      <c r="V29" s="75"/>
      <c r="W29" s="75"/>
      <c r="X29" s="74"/>
      <c r="Y29" s="74"/>
      <c r="Z29" s="74"/>
      <c r="AA29" s="76" t="s">
        <v>189</v>
      </c>
      <c r="AB29" s="83"/>
    </row>
    <row r="30" s="46" customFormat="1" ht="194" customHeight="1" spans="1:28">
      <c r="A30" s="58">
        <v>23</v>
      </c>
      <c r="B30" s="59" t="s">
        <v>190</v>
      </c>
      <c r="C30" s="60" t="s">
        <v>191</v>
      </c>
      <c r="D30" s="60" t="s">
        <v>34</v>
      </c>
      <c r="E30" s="60" t="s">
        <v>47</v>
      </c>
      <c r="F30" s="60" t="s">
        <v>159</v>
      </c>
      <c r="G30" s="60" t="s">
        <v>192</v>
      </c>
      <c r="H30" s="61" t="s">
        <v>193</v>
      </c>
      <c r="I30" s="60" t="s">
        <v>162</v>
      </c>
      <c r="J30" s="60">
        <v>1300</v>
      </c>
      <c r="K30" s="60" t="s">
        <v>40</v>
      </c>
      <c r="L30" s="60" t="s">
        <v>170</v>
      </c>
      <c r="M30" s="60" t="s">
        <v>53</v>
      </c>
      <c r="N30" s="60" t="s">
        <v>171</v>
      </c>
      <c r="O30" s="71">
        <v>390</v>
      </c>
      <c r="P30" s="72">
        <f t="shared" si="1"/>
        <v>390</v>
      </c>
      <c r="Q30" s="72"/>
      <c r="R30" s="74">
        <f t="shared" si="2"/>
        <v>390</v>
      </c>
      <c r="S30" s="75">
        <v>390</v>
      </c>
      <c r="T30" s="75"/>
      <c r="U30" s="75"/>
      <c r="V30" s="75"/>
      <c r="W30" s="75"/>
      <c r="X30" s="74"/>
      <c r="Y30" s="74"/>
      <c r="Z30" s="74"/>
      <c r="AA30" s="76" t="s">
        <v>194</v>
      </c>
      <c r="AB30" s="83"/>
    </row>
    <row r="31" s="46" customFormat="1" ht="187.5" spans="1:28">
      <c r="A31" s="58">
        <v>24</v>
      </c>
      <c r="B31" s="59" t="s">
        <v>195</v>
      </c>
      <c r="C31" s="60" t="s">
        <v>196</v>
      </c>
      <c r="D31" s="60" t="s">
        <v>69</v>
      </c>
      <c r="E31" s="60" t="s">
        <v>47</v>
      </c>
      <c r="F31" s="60" t="s">
        <v>59</v>
      </c>
      <c r="G31" s="60" t="s">
        <v>60</v>
      </c>
      <c r="H31" s="61" t="s">
        <v>197</v>
      </c>
      <c r="I31" s="60" t="s">
        <v>71</v>
      </c>
      <c r="J31" s="60">
        <v>2000</v>
      </c>
      <c r="K31" s="60" t="s">
        <v>72</v>
      </c>
      <c r="L31" s="60" t="s">
        <v>73</v>
      </c>
      <c r="M31" s="60" t="s">
        <v>73</v>
      </c>
      <c r="N31" s="73" t="s">
        <v>74</v>
      </c>
      <c r="O31" s="71">
        <v>100</v>
      </c>
      <c r="P31" s="72">
        <f t="shared" si="1"/>
        <v>100</v>
      </c>
      <c r="Q31" s="72"/>
      <c r="R31" s="74">
        <f t="shared" si="2"/>
        <v>100</v>
      </c>
      <c r="S31" s="75"/>
      <c r="T31" s="71">
        <v>100</v>
      </c>
      <c r="U31" s="75"/>
      <c r="V31" s="75"/>
      <c r="W31" s="75"/>
      <c r="X31" s="74"/>
      <c r="Y31" s="74"/>
      <c r="Z31" s="74"/>
      <c r="AA31" s="76" t="s">
        <v>198</v>
      </c>
      <c r="AB31" s="83"/>
    </row>
    <row r="32" s="46" customFormat="1" ht="93.75" spans="1:28">
      <c r="A32" s="58">
        <v>25</v>
      </c>
      <c r="B32" s="59" t="s">
        <v>199</v>
      </c>
      <c r="C32" s="60" t="s">
        <v>200</v>
      </c>
      <c r="D32" s="60" t="s">
        <v>34</v>
      </c>
      <c r="E32" s="60" t="s">
        <v>47</v>
      </c>
      <c r="F32" s="60" t="s">
        <v>48</v>
      </c>
      <c r="G32" s="60" t="s">
        <v>201</v>
      </c>
      <c r="H32" s="61" t="s">
        <v>202</v>
      </c>
      <c r="I32" s="60" t="s">
        <v>39</v>
      </c>
      <c r="J32" s="60">
        <v>22.643</v>
      </c>
      <c r="K32" s="60" t="s">
        <v>40</v>
      </c>
      <c r="L32" s="60" t="s">
        <v>203</v>
      </c>
      <c r="M32" s="60" t="s">
        <v>101</v>
      </c>
      <c r="N32" s="73" t="s">
        <v>204</v>
      </c>
      <c r="O32" s="74">
        <v>1512</v>
      </c>
      <c r="P32" s="75">
        <f t="shared" si="1"/>
        <v>1512</v>
      </c>
      <c r="Q32" s="72"/>
      <c r="R32" s="74">
        <f t="shared" si="2"/>
        <v>1512</v>
      </c>
      <c r="S32" s="75">
        <v>1512</v>
      </c>
      <c r="T32" s="75"/>
      <c r="U32" s="75"/>
      <c r="V32" s="75"/>
      <c r="W32" s="75"/>
      <c r="X32" s="74"/>
      <c r="Y32" s="74"/>
      <c r="Z32" s="74"/>
      <c r="AA32" s="76" t="s">
        <v>205</v>
      </c>
      <c r="AB32" s="83"/>
    </row>
    <row r="33" s="46" customFormat="1" ht="93.75" spans="1:28">
      <c r="A33" s="58">
        <v>26</v>
      </c>
      <c r="B33" s="59" t="s">
        <v>206</v>
      </c>
      <c r="C33" s="60" t="s">
        <v>207</v>
      </c>
      <c r="D33" s="60" t="s">
        <v>34</v>
      </c>
      <c r="E33" s="60" t="s">
        <v>35</v>
      </c>
      <c r="F33" s="60" t="s">
        <v>36</v>
      </c>
      <c r="G33" s="60" t="s">
        <v>208</v>
      </c>
      <c r="H33" s="61" t="s">
        <v>209</v>
      </c>
      <c r="I33" s="60" t="s">
        <v>210</v>
      </c>
      <c r="J33" s="60">
        <v>1</v>
      </c>
      <c r="K33" s="60" t="s">
        <v>40</v>
      </c>
      <c r="L33" s="60" t="s">
        <v>203</v>
      </c>
      <c r="M33" s="60" t="s">
        <v>101</v>
      </c>
      <c r="N33" s="60" t="s">
        <v>204</v>
      </c>
      <c r="O33" s="74">
        <v>9467.1</v>
      </c>
      <c r="P33" s="75">
        <f t="shared" si="1"/>
        <v>8000</v>
      </c>
      <c r="Q33" s="72"/>
      <c r="R33" s="74">
        <f t="shared" si="2"/>
        <v>8000</v>
      </c>
      <c r="S33" s="75">
        <v>8000</v>
      </c>
      <c r="T33" s="75"/>
      <c r="U33" s="75"/>
      <c r="V33" s="75"/>
      <c r="W33" s="75"/>
      <c r="X33" s="74"/>
      <c r="Y33" s="74"/>
      <c r="Z33" s="74"/>
      <c r="AA33" s="76" t="s">
        <v>211</v>
      </c>
      <c r="AB33" s="60"/>
    </row>
    <row r="34" s="46" customFormat="1" ht="141" customHeight="1" spans="1:28">
      <c r="A34" s="58">
        <v>27</v>
      </c>
      <c r="B34" s="59" t="s">
        <v>212</v>
      </c>
      <c r="C34" s="60" t="s">
        <v>213</v>
      </c>
      <c r="D34" s="60" t="s">
        <v>34</v>
      </c>
      <c r="E34" s="60" t="s">
        <v>47</v>
      </c>
      <c r="F34" s="60" t="s">
        <v>130</v>
      </c>
      <c r="G34" s="60" t="s">
        <v>214</v>
      </c>
      <c r="H34" s="61" t="s">
        <v>215</v>
      </c>
      <c r="I34" s="60" t="s">
        <v>39</v>
      </c>
      <c r="J34" s="60">
        <v>8.62</v>
      </c>
      <c r="K34" s="60" t="s">
        <v>40</v>
      </c>
      <c r="L34" s="60" t="s">
        <v>203</v>
      </c>
      <c r="M34" s="60" t="s">
        <v>101</v>
      </c>
      <c r="N34" s="73" t="s">
        <v>204</v>
      </c>
      <c r="O34" s="71">
        <v>760</v>
      </c>
      <c r="P34" s="72">
        <f t="shared" si="1"/>
        <v>760</v>
      </c>
      <c r="Q34" s="72"/>
      <c r="R34" s="74">
        <f t="shared" si="2"/>
        <v>760</v>
      </c>
      <c r="S34" s="75">
        <v>760</v>
      </c>
      <c r="T34" s="75"/>
      <c r="U34" s="75"/>
      <c r="V34" s="75"/>
      <c r="W34" s="75"/>
      <c r="X34" s="74"/>
      <c r="Y34" s="74"/>
      <c r="Z34" s="74"/>
      <c r="AA34" s="76" t="s">
        <v>216</v>
      </c>
      <c r="AB34" s="83"/>
    </row>
    <row r="35" s="46" customFormat="1" ht="252" customHeight="1" spans="1:28">
      <c r="A35" s="58">
        <v>28</v>
      </c>
      <c r="B35" s="59" t="s">
        <v>217</v>
      </c>
      <c r="C35" s="60" t="s">
        <v>218</v>
      </c>
      <c r="D35" s="60" t="s">
        <v>34</v>
      </c>
      <c r="E35" s="60" t="s">
        <v>47</v>
      </c>
      <c r="F35" s="60" t="s">
        <v>130</v>
      </c>
      <c r="G35" s="60" t="s">
        <v>219</v>
      </c>
      <c r="H35" s="61" t="s">
        <v>220</v>
      </c>
      <c r="I35" s="60" t="s">
        <v>39</v>
      </c>
      <c r="J35" s="60">
        <v>21.634</v>
      </c>
      <c r="K35" s="60" t="s">
        <v>72</v>
      </c>
      <c r="L35" s="60" t="s">
        <v>203</v>
      </c>
      <c r="M35" s="60" t="s">
        <v>101</v>
      </c>
      <c r="N35" s="73" t="s">
        <v>204</v>
      </c>
      <c r="O35" s="71">
        <v>1760</v>
      </c>
      <c r="P35" s="72">
        <f t="shared" si="1"/>
        <v>1760</v>
      </c>
      <c r="Q35" s="72"/>
      <c r="R35" s="74">
        <f t="shared" si="2"/>
        <v>1760</v>
      </c>
      <c r="S35" s="75"/>
      <c r="T35" s="75">
        <v>1760</v>
      </c>
      <c r="U35" s="75"/>
      <c r="V35" s="75"/>
      <c r="W35" s="75"/>
      <c r="X35" s="74"/>
      <c r="Y35" s="74"/>
      <c r="Z35" s="74"/>
      <c r="AA35" s="76" t="s">
        <v>221</v>
      </c>
      <c r="AB35" s="83"/>
    </row>
    <row r="36" s="46" customFormat="1" ht="112.5" spans="1:28">
      <c r="A36" s="58">
        <v>29</v>
      </c>
      <c r="B36" s="59" t="s">
        <v>222</v>
      </c>
      <c r="C36" s="60" t="s">
        <v>223</v>
      </c>
      <c r="D36" s="60" t="s">
        <v>34</v>
      </c>
      <c r="E36" s="60" t="s">
        <v>47</v>
      </c>
      <c r="F36" s="60" t="s">
        <v>48</v>
      </c>
      <c r="G36" s="60" t="s">
        <v>224</v>
      </c>
      <c r="H36" s="61" t="s">
        <v>225</v>
      </c>
      <c r="I36" s="60" t="s">
        <v>39</v>
      </c>
      <c r="J36" s="60">
        <v>6.055</v>
      </c>
      <c r="K36" s="60" t="s">
        <v>40</v>
      </c>
      <c r="L36" s="60" t="s">
        <v>203</v>
      </c>
      <c r="M36" s="60" t="s">
        <v>101</v>
      </c>
      <c r="N36" s="73" t="s">
        <v>204</v>
      </c>
      <c r="O36" s="71">
        <v>431</v>
      </c>
      <c r="P36" s="72">
        <f t="shared" si="1"/>
        <v>431</v>
      </c>
      <c r="Q36" s="72"/>
      <c r="R36" s="74">
        <f t="shared" si="2"/>
        <v>431</v>
      </c>
      <c r="S36" s="75">
        <v>431</v>
      </c>
      <c r="T36" s="75"/>
      <c r="U36" s="75"/>
      <c r="V36" s="75"/>
      <c r="W36" s="75"/>
      <c r="X36" s="74"/>
      <c r="Y36" s="74"/>
      <c r="Z36" s="74"/>
      <c r="AA36" s="76" t="s">
        <v>226</v>
      </c>
      <c r="AB36" s="83"/>
    </row>
    <row r="37" s="46" customFormat="1" ht="120" customHeight="1" spans="1:28">
      <c r="A37" s="58">
        <v>30</v>
      </c>
      <c r="B37" s="59" t="s">
        <v>227</v>
      </c>
      <c r="C37" s="60" t="s">
        <v>228</v>
      </c>
      <c r="D37" s="60" t="s">
        <v>34</v>
      </c>
      <c r="E37" s="60" t="s">
        <v>47</v>
      </c>
      <c r="F37" s="60" t="s">
        <v>59</v>
      </c>
      <c r="G37" s="60" t="s">
        <v>229</v>
      </c>
      <c r="H37" s="61" t="s">
        <v>230</v>
      </c>
      <c r="I37" s="60" t="s">
        <v>51</v>
      </c>
      <c r="J37" s="60">
        <v>1215</v>
      </c>
      <c r="K37" s="60" t="s">
        <v>40</v>
      </c>
      <c r="L37" s="60" t="s">
        <v>203</v>
      </c>
      <c r="M37" s="60" t="s">
        <v>183</v>
      </c>
      <c r="N37" s="73" t="s">
        <v>204</v>
      </c>
      <c r="O37" s="71">
        <v>3825</v>
      </c>
      <c r="P37" s="72">
        <f t="shared" si="1"/>
        <v>3825</v>
      </c>
      <c r="Q37" s="72"/>
      <c r="R37" s="74">
        <f t="shared" si="2"/>
        <v>3825</v>
      </c>
      <c r="S37" s="75">
        <v>3825</v>
      </c>
      <c r="T37" s="75"/>
      <c r="U37" s="75"/>
      <c r="V37" s="75"/>
      <c r="W37" s="75"/>
      <c r="X37" s="74"/>
      <c r="Y37" s="74"/>
      <c r="Z37" s="74"/>
      <c r="AA37" s="76" t="s">
        <v>231</v>
      </c>
      <c r="AB37" s="83"/>
    </row>
    <row r="38" s="46" customFormat="1" ht="181" customHeight="1" spans="1:28">
      <c r="A38" s="58">
        <v>31</v>
      </c>
      <c r="B38" s="59" t="s">
        <v>232</v>
      </c>
      <c r="C38" s="60" t="s">
        <v>233</v>
      </c>
      <c r="D38" s="60" t="s">
        <v>46</v>
      </c>
      <c r="E38" s="60" t="s">
        <v>47</v>
      </c>
      <c r="F38" s="60" t="s">
        <v>159</v>
      </c>
      <c r="G38" s="60" t="s">
        <v>234</v>
      </c>
      <c r="H38" s="61" t="s">
        <v>235</v>
      </c>
      <c r="I38" s="60" t="s">
        <v>51</v>
      </c>
      <c r="J38" s="60">
        <v>111</v>
      </c>
      <c r="K38" s="60" t="s">
        <v>72</v>
      </c>
      <c r="L38" s="60" t="s">
        <v>236</v>
      </c>
      <c r="M38" s="60" t="s">
        <v>237</v>
      </c>
      <c r="N38" s="73" t="s">
        <v>238</v>
      </c>
      <c r="O38" s="71">
        <v>222</v>
      </c>
      <c r="P38" s="72">
        <f t="shared" si="1"/>
        <v>222</v>
      </c>
      <c r="Q38" s="72"/>
      <c r="R38" s="74">
        <f t="shared" si="2"/>
        <v>222</v>
      </c>
      <c r="S38" s="75"/>
      <c r="T38" s="75">
        <v>222</v>
      </c>
      <c r="U38" s="75"/>
      <c r="V38" s="75"/>
      <c r="W38" s="75"/>
      <c r="X38" s="74"/>
      <c r="Y38" s="74"/>
      <c r="Z38" s="74"/>
      <c r="AA38" s="84" t="s">
        <v>239</v>
      </c>
      <c r="AB38" s="83"/>
    </row>
    <row r="39" s="46" customFormat="1" ht="199" customHeight="1" spans="1:28">
      <c r="A39" s="58">
        <v>32</v>
      </c>
      <c r="B39" s="59" t="s">
        <v>240</v>
      </c>
      <c r="C39" s="60" t="s">
        <v>241</v>
      </c>
      <c r="D39" s="60" t="s">
        <v>34</v>
      </c>
      <c r="E39" s="60" t="s">
        <v>47</v>
      </c>
      <c r="F39" s="60" t="s">
        <v>130</v>
      </c>
      <c r="G39" s="60" t="s">
        <v>242</v>
      </c>
      <c r="H39" s="61" t="s">
        <v>243</v>
      </c>
      <c r="I39" s="60" t="s">
        <v>39</v>
      </c>
      <c r="J39" s="60">
        <v>27.9829</v>
      </c>
      <c r="K39" s="60" t="s">
        <v>72</v>
      </c>
      <c r="L39" s="60" t="s">
        <v>236</v>
      </c>
      <c r="M39" s="60" t="s">
        <v>101</v>
      </c>
      <c r="N39" s="73" t="s">
        <v>238</v>
      </c>
      <c r="O39" s="71">
        <v>1500</v>
      </c>
      <c r="P39" s="72">
        <f t="shared" si="1"/>
        <v>1500</v>
      </c>
      <c r="Q39" s="72"/>
      <c r="R39" s="74">
        <f t="shared" si="2"/>
        <v>1500</v>
      </c>
      <c r="S39" s="75"/>
      <c r="T39" s="75">
        <v>1500</v>
      </c>
      <c r="U39" s="75"/>
      <c r="V39" s="75"/>
      <c r="W39" s="75"/>
      <c r="X39" s="74"/>
      <c r="Y39" s="74"/>
      <c r="Z39" s="74"/>
      <c r="AA39" s="76" t="s">
        <v>244</v>
      </c>
      <c r="AB39" s="83"/>
    </row>
    <row r="40" s="46" customFormat="1" ht="187.5" spans="1:28">
      <c r="A40" s="58">
        <v>33</v>
      </c>
      <c r="B40" s="59" t="s">
        <v>245</v>
      </c>
      <c r="C40" s="60" t="s">
        <v>246</v>
      </c>
      <c r="D40" s="60" t="s">
        <v>69</v>
      </c>
      <c r="E40" s="60" t="s">
        <v>47</v>
      </c>
      <c r="F40" s="60" t="s">
        <v>59</v>
      </c>
      <c r="G40" s="60" t="s">
        <v>60</v>
      </c>
      <c r="H40" s="61" t="s">
        <v>247</v>
      </c>
      <c r="I40" s="60" t="s">
        <v>71</v>
      </c>
      <c r="J40" s="60">
        <v>950</v>
      </c>
      <c r="K40" s="60" t="s">
        <v>72</v>
      </c>
      <c r="L40" s="60" t="s">
        <v>108</v>
      </c>
      <c r="M40" s="60" t="s">
        <v>108</v>
      </c>
      <c r="N40" s="60" t="s">
        <v>109</v>
      </c>
      <c r="O40" s="71">
        <v>1140</v>
      </c>
      <c r="P40" s="72">
        <f t="shared" si="1"/>
        <v>1140</v>
      </c>
      <c r="Q40" s="72"/>
      <c r="R40" s="74">
        <f t="shared" si="2"/>
        <v>1140</v>
      </c>
      <c r="S40" s="75"/>
      <c r="T40" s="75">
        <v>1140</v>
      </c>
      <c r="U40" s="75"/>
      <c r="V40" s="75"/>
      <c r="W40" s="75"/>
      <c r="X40" s="74"/>
      <c r="Y40" s="74"/>
      <c r="Z40" s="74"/>
      <c r="AA40" s="76" t="s">
        <v>248</v>
      </c>
      <c r="AB40" s="83"/>
    </row>
    <row r="41" s="47" customFormat="1" ht="156" customHeight="1" spans="1:28">
      <c r="A41" s="58">
        <v>34</v>
      </c>
      <c r="B41" s="59" t="s">
        <v>249</v>
      </c>
      <c r="C41" s="60" t="s">
        <v>250</v>
      </c>
      <c r="D41" s="60" t="s">
        <v>46</v>
      </c>
      <c r="E41" s="60" t="s">
        <v>47</v>
      </c>
      <c r="F41" s="62" t="s">
        <v>48</v>
      </c>
      <c r="G41" s="60" t="s">
        <v>251</v>
      </c>
      <c r="H41" s="61" t="s">
        <v>252</v>
      </c>
      <c r="I41" s="60" t="s">
        <v>253</v>
      </c>
      <c r="J41" s="60">
        <v>9481.32</v>
      </c>
      <c r="K41" s="60" t="s">
        <v>40</v>
      </c>
      <c r="L41" s="60" t="s">
        <v>254</v>
      </c>
      <c r="M41" s="60" t="s">
        <v>254</v>
      </c>
      <c r="N41" s="60" t="s">
        <v>255</v>
      </c>
      <c r="O41" s="72">
        <v>3500</v>
      </c>
      <c r="P41" s="72">
        <v>3500</v>
      </c>
      <c r="Q41" s="72"/>
      <c r="R41" s="74">
        <f t="shared" si="2"/>
        <v>3500</v>
      </c>
      <c r="S41" s="75">
        <v>3500</v>
      </c>
      <c r="T41" s="75"/>
      <c r="U41" s="75"/>
      <c r="V41" s="75"/>
      <c r="W41" s="75"/>
      <c r="X41" s="75"/>
      <c r="Y41" s="75"/>
      <c r="Z41" s="85"/>
      <c r="AA41" s="76" t="s">
        <v>256</v>
      </c>
      <c r="AB41" s="83"/>
    </row>
    <row r="42" s="46" customFormat="1" ht="168.75" spans="1:28">
      <c r="A42" s="58">
        <v>35</v>
      </c>
      <c r="B42" s="59" t="s">
        <v>257</v>
      </c>
      <c r="C42" s="60" t="s">
        <v>258</v>
      </c>
      <c r="D42" s="60" t="s">
        <v>34</v>
      </c>
      <c r="E42" s="60" t="s">
        <v>47</v>
      </c>
      <c r="F42" s="60" t="s">
        <v>48</v>
      </c>
      <c r="G42" s="60" t="s">
        <v>259</v>
      </c>
      <c r="H42" s="61" t="s">
        <v>260</v>
      </c>
      <c r="I42" s="60" t="s">
        <v>39</v>
      </c>
      <c r="J42" s="60">
        <v>19.2</v>
      </c>
      <c r="K42" s="60" t="s">
        <v>40</v>
      </c>
      <c r="L42" s="60" t="s">
        <v>108</v>
      </c>
      <c r="M42" s="60" t="s">
        <v>108</v>
      </c>
      <c r="N42" s="60" t="s">
        <v>109</v>
      </c>
      <c r="O42" s="71">
        <v>1200</v>
      </c>
      <c r="P42" s="72">
        <f t="shared" ref="P42:P58" si="3">Q42+R42</f>
        <v>1200</v>
      </c>
      <c r="Q42" s="72"/>
      <c r="R42" s="74">
        <f t="shared" si="2"/>
        <v>1200</v>
      </c>
      <c r="S42" s="75">
        <v>1200</v>
      </c>
      <c r="T42" s="75"/>
      <c r="U42" s="75"/>
      <c r="V42" s="75"/>
      <c r="W42" s="75"/>
      <c r="X42" s="74"/>
      <c r="Y42" s="74"/>
      <c r="Z42" s="74"/>
      <c r="AA42" s="76" t="s">
        <v>261</v>
      </c>
      <c r="AB42" s="83"/>
    </row>
    <row r="43" s="46" customFormat="1" ht="112.5" spans="1:28">
      <c r="A43" s="58">
        <v>36</v>
      </c>
      <c r="B43" s="59" t="s">
        <v>262</v>
      </c>
      <c r="C43" s="60" t="s">
        <v>263</v>
      </c>
      <c r="D43" s="60" t="s">
        <v>34</v>
      </c>
      <c r="E43" s="60" t="s">
        <v>113</v>
      </c>
      <c r="F43" s="62" t="s">
        <v>48</v>
      </c>
      <c r="G43" s="60" t="s">
        <v>264</v>
      </c>
      <c r="H43" s="61" t="s">
        <v>265</v>
      </c>
      <c r="I43" s="60" t="s">
        <v>266</v>
      </c>
      <c r="J43" s="60">
        <v>93</v>
      </c>
      <c r="K43" s="60" t="s">
        <v>72</v>
      </c>
      <c r="L43" s="60" t="s">
        <v>41</v>
      </c>
      <c r="M43" s="60" t="s">
        <v>41</v>
      </c>
      <c r="N43" s="60" t="s">
        <v>42</v>
      </c>
      <c r="O43" s="74">
        <v>797.91</v>
      </c>
      <c r="P43" s="75">
        <v>797.91</v>
      </c>
      <c r="Q43" s="72"/>
      <c r="R43" s="74">
        <f t="shared" si="2"/>
        <v>797.91</v>
      </c>
      <c r="S43" s="75"/>
      <c r="T43" s="75">
        <v>797.91</v>
      </c>
      <c r="U43" s="75"/>
      <c r="V43" s="75"/>
      <c r="W43" s="75"/>
      <c r="X43" s="74"/>
      <c r="Y43" s="74"/>
      <c r="Z43" s="74"/>
      <c r="AA43" s="76" t="s">
        <v>267</v>
      </c>
      <c r="AB43" s="83"/>
    </row>
    <row r="44" s="46" customFormat="1" ht="170" customHeight="1" spans="1:28">
      <c r="A44" s="58">
        <v>37</v>
      </c>
      <c r="B44" s="59" t="s">
        <v>268</v>
      </c>
      <c r="C44" s="60" t="s">
        <v>269</v>
      </c>
      <c r="D44" s="60" t="s">
        <v>46</v>
      </c>
      <c r="E44" s="60" t="s">
        <v>113</v>
      </c>
      <c r="F44" s="60" t="s">
        <v>48</v>
      </c>
      <c r="G44" s="60" t="s">
        <v>270</v>
      </c>
      <c r="H44" s="63" t="s">
        <v>271</v>
      </c>
      <c r="I44" s="60" t="s">
        <v>39</v>
      </c>
      <c r="J44" s="60">
        <v>7.28</v>
      </c>
      <c r="K44" s="60" t="s">
        <v>40</v>
      </c>
      <c r="L44" s="60" t="s">
        <v>41</v>
      </c>
      <c r="M44" s="60" t="s">
        <v>41</v>
      </c>
      <c r="N44" s="62" t="s">
        <v>42</v>
      </c>
      <c r="O44" s="74">
        <v>569.5</v>
      </c>
      <c r="P44" s="75">
        <f t="shared" si="3"/>
        <v>569.5</v>
      </c>
      <c r="Q44" s="72"/>
      <c r="R44" s="74">
        <f t="shared" si="2"/>
        <v>569.5</v>
      </c>
      <c r="S44" s="75">
        <v>569.5</v>
      </c>
      <c r="T44" s="75"/>
      <c r="U44" s="75"/>
      <c r="V44" s="75"/>
      <c r="W44" s="75"/>
      <c r="X44" s="74"/>
      <c r="Y44" s="74"/>
      <c r="Z44" s="74"/>
      <c r="AA44" s="76" t="s">
        <v>272</v>
      </c>
      <c r="AB44" s="83"/>
    </row>
    <row r="45" s="46" customFormat="1" ht="195" customHeight="1" spans="1:28">
      <c r="A45" s="58">
        <v>38</v>
      </c>
      <c r="B45" s="59" t="s">
        <v>273</v>
      </c>
      <c r="C45" s="60" t="s">
        <v>274</v>
      </c>
      <c r="D45" s="60" t="s">
        <v>46</v>
      </c>
      <c r="E45" s="60" t="s">
        <v>47</v>
      </c>
      <c r="F45" s="60" t="s">
        <v>59</v>
      </c>
      <c r="G45" s="60" t="s">
        <v>275</v>
      </c>
      <c r="H45" s="61" t="s">
        <v>276</v>
      </c>
      <c r="I45" s="60" t="s">
        <v>210</v>
      </c>
      <c r="J45" s="60">
        <v>1</v>
      </c>
      <c r="K45" s="60" t="s">
        <v>40</v>
      </c>
      <c r="L45" s="60" t="s">
        <v>277</v>
      </c>
      <c r="M45" s="60" t="s">
        <v>53</v>
      </c>
      <c r="N45" s="60" t="s">
        <v>278</v>
      </c>
      <c r="O45" s="71">
        <v>260</v>
      </c>
      <c r="P45" s="72">
        <f t="shared" si="3"/>
        <v>260</v>
      </c>
      <c r="Q45" s="72"/>
      <c r="R45" s="74">
        <f t="shared" si="2"/>
        <v>260</v>
      </c>
      <c r="S45" s="75">
        <v>260</v>
      </c>
      <c r="T45" s="75"/>
      <c r="U45" s="75"/>
      <c r="V45" s="75"/>
      <c r="W45" s="75"/>
      <c r="X45" s="74"/>
      <c r="Y45" s="74"/>
      <c r="Z45" s="74"/>
      <c r="AA45" s="76" t="s">
        <v>279</v>
      </c>
      <c r="AB45" s="60"/>
    </row>
    <row r="46" s="46" customFormat="1" ht="112.5" spans="1:28">
      <c r="A46" s="58">
        <v>39</v>
      </c>
      <c r="B46" s="59" t="s">
        <v>280</v>
      </c>
      <c r="C46" s="60" t="s">
        <v>281</v>
      </c>
      <c r="D46" s="60" t="s">
        <v>46</v>
      </c>
      <c r="E46" s="60" t="s">
        <v>47</v>
      </c>
      <c r="F46" s="60" t="s">
        <v>130</v>
      </c>
      <c r="G46" s="60" t="s">
        <v>275</v>
      </c>
      <c r="H46" s="61" t="s">
        <v>282</v>
      </c>
      <c r="I46" s="60" t="s">
        <v>283</v>
      </c>
      <c r="J46" s="60">
        <v>500</v>
      </c>
      <c r="K46" s="60" t="s">
        <v>40</v>
      </c>
      <c r="L46" s="60" t="s">
        <v>277</v>
      </c>
      <c r="M46" s="60" t="s">
        <v>284</v>
      </c>
      <c r="N46" s="73" t="s">
        <v>285</v>
      </c>
      <c r="O46" s="71">
        <v>160</v>
      </c>
      <c r="P46" s="72">
        <f t="shared" si="3"/>
        <v>160</v>
      </c>
      <c r="Q46" s="72"/>
      <c r="R46" s="74">
        <f t="shared" si="2"/>
        <v>160</v>
      </c>
      <c r="S46" s="75">
        <v>160</v>
      </c>
      <c r="T46" s="75"/>
      <c r="U46" s="75"/>
      <c r="V46" s="75"/>
      <c r="W46" s="75"/>
      <c r="X46" s="74"/>
      <c r="Y46" s="74"/>
      <c r="Z46" s="74"/>
      <c r="AA46" s="76" t="s">
        <v>286</v>
      </c>
      <c r="AB46" s="83"/>
    </row>
    <row r="47" s="46" customFormat="1" ht="168.75" spans="1:28">
      <c r="A47" s="58">
        <v>40</v>
      </c>
      <c r="B47" s="59" t="s">
        <v>287</v>
      </c>
      <c r="C47" s="60" t="s">
        <v>288</v>
      </c>
      <c r="D47" s="60" t="s">
        <v>34</v>
      </c>
      <c r="E47" s="60" t="s">
        <v>47</v>
      </c>
      <c r="F47" s="60" t="s">
        <v>130</v>
      </c>
      <c r="G47" s="60" t="s">
        <v>289</v>
      </c>
      <c r="H47" s="61" t="s">
        <v>290</v>
      </c>
      <c r="I47" s="60" t="s">
        <v>39</v>
      </c>
      <c r="J47" s="60">
        <v>31.209</v>
      </c>
      <c r="K47" s="60" t="s">
        <v>72</v>
      </c>
      <c r="L47" s="60" t="s">
        <v>277</v>
      </c>
      <c r="M47" s="60" t="s">
        <v>101</v>
      </c>
      <c r="N47" s="73" t="s">
        <v>285</v>
      </c>
      <c r="O47" s="71">
        <v>2300</v>
      </c>
      <c r="P47" s="72">
        <f t="shared" si="3"/>
        <v>2300</v>
      </c>
      <c r="Q47" s="72"/>
      <c r="R47" s="74">
        <f t="shared" si="2"/>
        <v>2300</v>
      </c>
      <c r="S47" s="75"/>
      <c r="T47" s="75">
        <v>2300</v>
      </c>
      <c r="U47" s="75"/>
      <c r="V47" s="75"/>
      <c r="W47" s="75"/>
      <c r="X47" s="74"/>
      <c r="Y47" s="74"/>
      <c r="Z47" s="74"/>
      <c r="AA47" s="76" t="s">
        <v>291</v>
      </c>
      <c r="AB47" s="83"/>
    </row>
    <row r="48" s="46" customFormat="1" ht="206.25" spans="1:28">
      <c r="A48" s="58">
        <v>41</v>
      </c>
      <c r="B48" s="59" t="s">
        <v>292</v>
      </c>
      <c r="C48" s="60" t="s">
        <v>293</v>
      </c>
      <c r="D48" s="60" t="s">
        <v>34</v>
      </c>
      <c r="E48" s="60" t="s">
        <v>47</v>
      </c>
      <c r="F48" s="60" t="s">
        <v>48</v>
      </c>
      <c r="G48" s="60" t="s">
        <v>294</v>
      </c>
      <c r="H48" s="61" t="s">
        <v>295</v>
      </c>
      <c r="I48" s="60" t="s">
        <v>39</v>
      </c>
      <c r="J48" s="60">
        <v>9.619</v>
      </c>
      <c r="K48" s="60" t="s">
        <v>40</v>
      </c>
      <c r="L48" s="60" t="s">
        <v>277</v>
      </c>
      <c r="M48" s="60" t="s">
        <v>101</v>
      </c>
      <c r="N48" s="73" t="s">
        <v>285</v>
      </c>
      <c r="O48" s="71">
        <v>745</v>
      </c>
      <c r="P48" s="72">
        <f t="shared" si="3"/>
        <v>745</v>
      </c>
      <c r="Q48" s="72"/>
      <c r="R48" s="74">
        <f t="shared" si="2"/>
        <v>745</v>
      </c>
      <c r="S48" s="75">
        <v>745</v>
      </c>
      <c r="T48" s="75"/>
      <c r="U48" s="75"/>
      <c r="V48" s="75"/>
      <c r="W48" s="75"/>
      <c r="X48" s="74"/>
      <c r="Y48" s="74"/>
      <c r="Z48" s="74"/>
      <c r="AA48" s="76" t="s">
        <v>296</v>
      </c>
      <c r="AB48" s="83"/>
    </row>
    <row r="49" s="46" customFormat="1" ht="168.75" spans="1:28">
      <c r="A49" s="58">
        <v>42</v>
      </c>
      <c r="B49" s="59" t="s">
        <v>297</v>
      </c>
      <c r="C49" s="60" t="s">
        <v>298</v>
      </c>
      <c r="D49" s="60" t="s">
        <v>34</v>
      </c>
      <c r="E49" s="60" t="s">
        <v>47</v>
      </c>
      <c r="F49" s="60" t="s">
        <v>130</v>
      </c>
      <c r="G49" s="60" t="s">
        <v>299</v>
      </c>
      <c r="H49" s="61" t="s">
        <v>300</v>
      </c>
      <c r="I49" s="60" t="s">
        <v>39</v>
      </c>
      <c r="J49" s="60">
        <v>34.975</v>
      </c>
      <c r="K49" s="60" t="s">
        <v>72</v>
      </c>
      <c r="L49" s="60" t="s">
        <v>277</v>
      </c>
      <c r="M49" s="60" t="s">
        <v>101</v>
      </c>
      <c r="N49" s="73" t="s">
        <v>285</v>
      </c>
      <c r="O49" s="71">
        <v>2375</v>
      </c>
      <c r="P49" s="72">
        <f t="shared" si="3"/>
        <v>2375</v>
      </c>
      <c r="Q49" s="72"/>
      <c r="R49" s="74">
        <f t="shared" si="2"/>
        <v>2375</v>
      </c>
      <c r="S49" s="75"/>
      <c r="T49" s="75">
        <v>2375</v>
      </c>
      <c r="U49" s="75"/>
      <c r="V49" s="75"/>
      <c r="W49" s="75"/>
      <c r="X49" s="74"/>
      <c r="Y49" s="74"/>
      <c r="Z49" s="74"/>
      <c r="AA49" s="76" t="s">
        <v>301</v>
      </c>
      <c r="AB49" s="83"/>
    </row>
    <row r="50" s="46" customFormat="1" ht="75" spans="1:28">
      <c r="A50" s="58">
        <v>43</v>
      </c>
      <c r="B50" s="59" t="s">
        <v>302</v>
      </c>
      <c r="C50" s="60" t="s">
        <v>303</v>
      </c>
      <c r="D50" s="60" t="s">
        <v>46</v>
      </c>
      <c r="E50" s="60" t="s">
        <v>113</v>
      </c>
      <c r="F50" s="62" t="s">
        <v>304</v>
      </c>
      <c r="G50" s="60" t="s">
        <v>305</v>
      </c>
      <c r="H50" s="61" t="s">
        <v>306</v>
      </c>
      <c r="I50" s="60" t="s">
        <v>39</v>
      </c>
      <c r="J50" s="60">
        <v>2.85</v>
      </c>
      <c r="K50" s="60" t="s">
        <v>40</v>
      </c>
      <c r="L50" s="60" t="s">
        <v>41</v>
      </c>
      <c r="M50" s="60" t="s">
        <v>41</v>
      </c>
      <c r="N50" s="62" t="s">
        <v>42</v>
      </c>
      <c r="O50" s="74">
        <v>726.75</v>
      </c>
      <c r="P50" s="75">
        <f t="shared" si="3"/>
        <v>726.75</v>
      </c>
      <c r="Q50" s="72"/>
      <c r="R50" s="74">
        <f t="shared" si="2"/>
        <v>726.75</v>
      </c>
      <c r="S50" s="75">
        <v>726.75</v>
      </c>
      <c r="T50" s="75"/>
      <c r="U50" s="75"/>
      <c r="V50" s="75"/>
      <c r="W50" s="75"/>
      <c r="X50" s="74"/>
      <c r="Y50" s="74"/>
      <c r="Z50" s="74"/>
      <c r="AA50" s="76" t="s">
        <v>307</v>
      </c>
      <c r="AB50" s="83"/>
    </row>
    <row r="51" s="46" customFormat="1" ht="113" customHeight="1" spans="1:28">
      <c r="A51" s="58">
        <v>44</v>
      </c>
      <c r="B51" s="59" t="s">
        <v>308</v>
      </c>
      <c r="C51" s="60" t="s">
        <v>309</v>
      </c>
      <c r="D51" s="60" t="s">
        <v>46</v>
      </c>
      <c r="E51" s="60" t="s">
        <v>113</v>
      </c>
      <c r="F51" s="62" t="s">
        <v>304</v>
      </c>
      <c r="G51" s="60" t="s">
        <v>305</v>
      </c>
      <c r="H51" s="61" t="s">
        <v>310</v>
      </c>
      <c r="I51" s="60" t="s">
        <v>39</v>
      </c>
      <c r="J51" s="60">
        <v>2.93</v>
      </c>
      <c r="K51" s="60" t="s">
        <v>40</v>
      </c>
      <c r="L51" s="60" t="s">
        <v>41</v>
      </c>
      <c r="M51" s="60" t="s">
        <v>41</v>
      </c>
      <c r="N51" s="62" t="s">
        <v>42</v>
      </c>
      <c r="O51" s="74">
        <v>747.15</v>
      </c>
      <c r="P51" s="75">
        <f t="shared" si="3"/>
        <v>747.15</v>
      </c>
      <c r="Q51" s="72"/>
      <c r="R51" s="74">
        <f t="shared" si="2"/>
        <v>747.15</v>
      </c>
      <c r="S51" s="75">
        <v>747.15</v>
      </c>
      <c r="T51" s="75"/>
      <c r="U51" s="75"/>
      <c r="V51" s="75"/>
      <c r="W51" s="75"/>
      <c r="X51" s="74"/>
      <c r="Y51" s="74"/>
      <c r="Z51" s="74"/>
      <c r="AA51" s="76" t="s">
        <v>307</v>
      </c>
      <c r="AB51" s="83"/>
    </row>
    <row r="52" s="46" customFormat="1" ht="206.25" spans="1:28">
      <c r="A52" s="58">
        <v>45</v>
      </c>
      <c r="B52" s="59" t="s">
        <v>311</v>
      </c>
      <c r="C52" s="60" t="s">
        <v>312</v>
      </c>
      <c r="D52" s="60" t="s">
        <v>34</v>
      </c>
      <c r="E52" s="60" t="s">
        <v>47</v>
      </c>
      <c r="F52" s="60" t="s">
        <v>48</v>
      </c>
      <c r="G52" s="60" t="s">
        <v>313</v>
      </c>
      <c r="H52" s="61" t="s">
        <v>314</v>
      </c>
      <c r="I52" s="60" t="s">
        <v>39</v>
      </c>
      <c r="J52" s="60">
        <v>13.5</v>
      </c>
      <c r="K52" s="60" t="s">
        <v>40</v>
      </c>
      <c r="L52" s="60" t="s">
        <v>108</v>
      </c>
      <c r="M52" s="60" t="s">
        <v>108</v>
      </c>
      <c r="N52" s="60" t="s">
        <v>109</v>
      </c>
      <c r="O52" s="71">
        <v>1200</v>
      </c>
      <c r="P52" s="72">
        <f t="shared" si="3"/>
        <v>1200</v>
      </c>
      <c r="Q52" s="72"/>
      <c r="R52" s="74">
        <f t="shared" si="2"/>
        <v>1200</v>
      </c>
      <c r="S52" s="75">
        <v>1200</v>
      </c>
      <c r="T52" s="75"/>
      <c r="U52" s="75"/>
      <c r="V52" s="75"/>
      <c r="W52" s="75"/>
      <c r="X52" s="74"/>
      <c r="Y52" s="74"/>
      <c r="Z52" s="74"/>
      <c r="AA52" s="76" t="s">
        <v>315</v>
      </c>
      <c r="AB52" s="86"/>
    </row>
    <row r="53" s="46" customFormat="1" ht="183" customHeight="1" spans="1:28">
      <c r="A53" s="58">
        <v>46</v>
      </c>
      <c r="B53" s="59" t="s">
        <v>316</v>
      </c>
      <c r="C53" s="60" t="s">
        <v>317</v>
      </c>
      <c r="D53" s="60" t="s">
        <v>34</v>
      </c>
      <c r="E53" s="60" t="s">
        <v>47</v>
      </c>
      <c r="F53" s="60" t="s">
        <v>130</v>
      </c>
      <c r="G53" s="60" t="s">
        <v>318</v>
      </c>
      <c r="H53" s="61" t="s">
        <v>319</v>
      </c>
      <c r="I53" s="60" t="s">
        <v>39</v>
      </c>
      <c r="J53" s="60">
        <v>39.416</v>
      </c>
      <c r="K53" s="60" t="s">
        <v>72</v>
      </c>
      <c r="L53" s="60" t="s">
        <v>320</v>
      </c>
      <c r="M53" s="60" t="s">
        <v>101</v>
      </c>
      <c r="N53" s="60" t="s">
        <v>321</v>
      </c>
      <c r="O53" s="71">
        <v>2960</v>
      </c>
      <c r="P53" s="72">
        <f t="shared" si="3"/>
        <v>2960</v>
      </c>
      <c r="Q53" s="72"/>
      <c r="R53" s="74">
        <f t="shared" si="2"/>
        <v>2960</v>
      </c>
      <c r="S53" s="75"/>
      <c r="T53" s="75">
        <v>2960</v>
      </c>
      <c r="U53" s="75"/>
      <c r="V53" s="75"/>
      <c r="W53" s="75"/>
      <c r="X53" s="74"/>
      <c r="Y53" s="74"/>
      <c r="Z53" s="74"/>
      <c r="AA53" s="76" t="s">
        <v>322</v>
      </c>
      <c r="AB53" s="83"/>
    </row>
    <row r="54" s="46" customFormat="1" ht="166" customHeight="1" spans="1:28">
      <c r="A54" s="58">
        <v>47</v>
      </c>
      <c r="B54" s="59" t="s">
        <v>323</v>
      </c>
      <c r="C54" s="60" t="s">
        <v>324</v>
      </c>
      <c r="D54" s="60" t="s">
        <v>34</v>
      </c>
      <c r="E54" s="60" t="s">
        <v>47</v>
      </c>
      <c r="F54" s="60" t="s">
        <v>130</v>
      </c>
      <c r="G54" s="60" t="s">
        <v>325</v>
      </c>
      <c r="H54" s="61" t="s">
        <v>326</v>
      </c>
      <c r="I54" s="60" t="s">
        <v>39</v>
      </c>
      <c r="J54" s="60">
        <v>10.14</v>
      </c>
      <c r="K54" s="60" t="s">
        <v>40</v>
      </c>
      <c r="L54" s="60" t="s">
        <v>320</v>
      </c>
      <c r="M54" s="60" t="s">
        <v>101</v>
      </c>
      <c r="N54" s="60" t="s">
        <v>321</v>
      </c>
      <c r="O54" s="71">
        <v>760</v>
      </c>
      <c r="P54" s="72">
        <f t="shared" si="3"/>
        <v>760</v>
      </c>
      <c r="Q54" s="72"/>
      <c r="R54" s="74">
        <f t="shared" si="2"/>
        <v>760</v>
      </c>
      <c r="S54" s="75">
        <v>760</v>
      </c>
      <c r="T54" s="75"/>
      <c r="U54" s="75"/>
      <c r="V54" s="75"/>
      <c r="W54" s="75"/>
      <c r="X54" s="74"/>
      <c r="Y54" s="74"/>
      <c r="Z54" s="74"/>
      <c r="AA54" s="76" t="s">
        <v>327</v>
      </c>
      <c r="AB54" s="83"/>
    </row>
    <row r="55" s="46" customFormat="1" ht="232" customHeight="1" spans="1:28">
      <c r="A55" s="58">
        <v>48</v>
      </c>
      <c r="B55" s="59" t="s">
        <v>328</v>
      </c>
      <c r="C55" s="60" t="s">
        <v>329</v>
      </c>
      <c r="D55" s="60" t="s">
        <v>34</v>
      </c>
      <c r="E55" s="60" t="s">
        <v>47</v>
      </c>
      <c r="F55" s="60" t="s">
        <v>130</v>
      </c>
      <c r="G55" s="60" t="s">
        <v>330</v>
      </c>
      <c r="H55" s="61" t="s">
        <v>331</v>
      </c>
      <c r="I55" s="60" t="s">
        <v>39</v>
      </c>
      <c r="J55" s="60">
        <v>43.03</v>
      </c>
      <c r="K55" s="60" t="s">
        <v>40</v>
      </c>
      <c r="L55" s="60" t="s">
        <v>320</v>
      </c>
      <c r="M55" s="60" t="s">
        <v>101</v>
      </c>
      <c r="N55" s="60" t="s">
        <v>321</v>
      </c>
      <c r="O55" s="71">
        <v>3230</v>
      </c>
      <c r="P55" s="72">
        <f t="shared" si="3"/>
        <v>3230</v>
      </c>
      <c r="Q55" s="72"/>
      <c r="R55" s="74">
        <f t="shared" si="2"/>
        <v>3230</v>
      </c>
      <c r="S55" s="75">
        <v>3230</v>
      </c>
      <c r="T55" s="75"/>
      <c r="U55" s="75"/>
      <c r="V55" s="75"/>
      <c r="W55" s="75"/>
      <c r="X55" s="74"/>
      <c r="Y55" s="74"/>
      <c r="Z55" s="74"/>
      <c r="AA55" s="76" t="s">
        <v>332</v>
      </c>
      <c r="AB55" s="83"/>
    </row>
    <row r="56" s="46" customFormat="1" ht="131.25" spans="1:28">
      <c r="A56" s="58">
        <v>49</v>
      </c>
      <c r="B56" s="59" t="s">
        <v>333</v>
      </c>
      <c r="C56" s="60" t="s">
        <v>334</v>
      </c>
      <c r="D56" s="60" t="s">
        <v>34</v>
      </c>
      <c r="E56" s="60" t="s">
        <v>47</v>
      </c>
      <c r="F56" s="60" t="s">
        <v>130</v>
      </c>
      <c r="G56" s="60" t="s">
        <v>335</v>
      </c>
      <c r="H56" s="61" t="s">
        <v>336</v>
      </c>
      <c r="I56" s="60" t="s">
        <v>39</v>
      </c>
      <c r="J56" s="60">
        <v>26.78</v>
      </c>
      <c r="K56" s="60" t="s">
        <v>72</v>
      </c>
      <c r="L56" s="60" t="s">
        <v>320</v>
      </c>
      <c r="M56" s="60" t="s">
        <v>101</v>
      </c>
      <c r="N56" s="60" t="s">
        <v>321</v>
      </c>
      <c r="O56" s="71">
        <v>2000</v>
      </c>
      <c r="P56" s="72">
        <f t="shared" si="3"/>
        <v>2000</v>
      </c>
      <c r="Q56" s="72"/>
      <c r="R56" s="74">
        <f t="shared" si="2"/>
        <v>2000</v>
      </c>
      <c r="S56" s="75"/>
      <c r="T56" s="75">
        <v>2000</v>
      </c>
      <c r="U56" s="75"/>
      <c r="V56" s="75"/>
      <c r="W56" s="75"/>
      <c r="X56" s="74"/>
      <c r="Y56" s="74"/>
      <c r="Z56" s="74"/>
      <c r="AA56" s="76" t="s">
        <v>337</v>
      </c>
      <c r="AB56" s="83"/>
    </row>
    <row r="57" s="46" customFormat="1" ht="122" customHeight="1" spans="1:28">
      <c r="A57" s="58">
        <v>50</v>
      </c>
      <c r="B57" s="59" t="s">
        <v>338</v>
      </c>
      <c r="C57" s="60" t="s">
        <v>339</v>
      </c>
      <c r="D57" s="60" t="s">
        <v>46</v>
      </c>
      <c r="E57" s="60" t="s">
        <v>113</v>
      </c>
      <c r="F57" s="60" t="s">
        <v>48</v>
      </c>
      <c r="G57" s="60" t="s">
        <v>340</v>
      </c>
      <c r="H57" s="61" t="s">
        <v>341</v>
      </c>
      <c r="I57" s="60" t="s">
        <v>39</v>
      </c>
      <c r="J57" s="60">
        <v>5.475</v>
      </c>
      <c r="K57" s="60" t="s">
        <v>40</v>
      </c>
      <c r="L57" s="60" t="s">
        <v>41</v>
      </c>
      <c r="M57" s="60" t="s">
        <v>41</v>
      </c>
      <c r="N57" s="62" t="s">
        <v>42</v>
      </c>
      <c r="O57" s="74">
        <v>504</v>
      </c>
      <c r="P57" s="75">
        <f t="shared" si="3"/>
        <v>504</v>
      </c>
      <c r="Q57" s="72"/>
      <c r="R57" s="74">
        <f t="shared" si="2"/>
        <v>504</v>
      </c>
      <c r="S57" s="75">
        <v>504</v>
      </c>
      <c r="T57" s="75"/>
      <c r="U57" s="75"/>
      <c r="V57" s="75"/>
      <c r="W57" s="75"/>
      <c r="X57" s="74"/>
      <c r="Y57" s="74"/>
      <c r="Z57" s="74"/>
      <c r="AA57" s="76" t="s">
        <v>342</v>
      </c>
      <c r="AB57" s="83"/>
    </row>
    <row r="58" s="46" customFormat="1" ht="163" customHeight="1" spans="1:28">
      <c r="A58" s="58">
        <v>51</v>
      </c>
      <c r="B58" s="59" t="s">
        <v>343</v>
      </c>
      <c r="C58" s="60" t="s">
        <v>344</v>
      </c>
      <c r="D58" s="60" t="s">
        <v>46</v>
      </c>
      <c r="E58" s="60" t="s">
        <v>47</v>
      </c>
      <c r="F58" s="60" t="s">
        <v>48</v>
      </c>
      <c r="G58" s="60" t="s">
        <v>79</v>
      </c>
      <c r="H58" s="61" t="s">
        <v>345</v>
      </c>
      <c r="I58" s="60" t="s">
        <v>346</v>
      </c>
      <c r="J58" s="60">
        <v>1</v>
      </c>
      <c r="K58" s="60" t="s">
        <v>40</v>
      </c>
      <c r="L58" s="60" t="s">
        <v>237</v>
      </c>
      <c r="M58" s="60" t="s">
        <v>237</v>
      </c>
      <c r="N58" s="73" t="s">
        <v>347</v>
      </c>
      <c r="O58" s="71">
        <v>5000</v>
      </c>
      <c r="P58" s="72">
        <f t="shared" si="3"/>
        <v>5000</v>
      </c>
      <c r="Q58" s="72"/>
      <c r="R58" s="74">
        <f t="shared" si="2"/>
        <v>5000</v>
      </c>
      <c r="S58" s="75">
        <v>5000</v>
      </c>
      <c r="T58" s="75"/>
      <c r="U58" s="75"/>
      <c r="V58" s="75"/>
      <c r="W58" s="75"/>
      <c r="X58" s="74"/>
      <c r="Y58" s="74"/>
      <c r="Z58" s="74"/>
      <c r="AA58" s="76" t="s">
        <v>348</v>
      </c>
      <c r="AB58" s="83"/>
    </row>
    <row r="59" s="48" customFormat="1" ht="229" customHeight="1" spans="1:28">
      <c r="A59" s="58">
        <v>52</v>
      </c>
      <c r="B59" s="59" t="s">
        <v>349</v>
      </c>
      <c r="C59" s="64" t="s">
        <v>350</v>
      </c>
      <c r="D59" s="60" t="s">
        <v>46</v>
      </c>
      <c r="E59" s="60" t="s">
        <v>47</v>
      </c>
      <c r="F59" s="60" t="s">
        <v>48</v>
      </c>
      <c r="G59" s="60" t="s">
        <v>351</v>
      </c>
      <c r="H59" s="65" t="s">
        <v>352</v>
      </c>
      <c r="I59" s="60" t="s">
        <v>353</v>
      </c>
      <c r="J59" s="60">
        <v>8640</v>
      </c>
      <c r="K59" s="60" t="s">
        <v>40</v>
      </c>
      <c r="L59" s="60" t="s">
        <v>237</v>
      </c>
      <c r="M59" s="60" t="s">
        <v>237</v>
      </c>
      <c r="N59" s="73" t="s">
        <v>347</v>
      </c>
      <c r="O59" s="76">
        <f t="shared" ref="O59:O72" si="4">SUM(R59)</f>
        <v>1728</v>
      </c>
      <c r="P59" s="72"/>
      <c r="Q59" s="78"/>
      <c r="R59" s="74">
        <f t="shared" si="2"/>
        <v>1728</v>
      </c>
      <c r="S59" s="75">
        <v>1728</v>
      </c>
      <c r="T59" s="75"/>
      <c r="U59" s="75"/>
      <c r="V59" s="75"/>
      <c r="W59" s="78"/>
      <c r="X59" s="74"/>
      <c r="Y59" s="75"/>
      <c r="Z59" s="78"/>
      <c r="AA59" s="76" t="s">
        <v>354</v>
      </c>
      <c r="AB59" s="60"/>
    </row>
    <row r="60" s="48" customFormat="1" ht="229" customHeight="1" spans="1:28">
      <c r="A60" s="58">
        <v>53</v>
      </c>
      <c r="B60" s="59" t="s">
        <v>355</v>
      </c>
      <c r="C60" s="60" t="s">
        <v>356</v>
      </c>
      <c r="D60" s="60" t="s">
        <v>46</v>
      </c>
      <c r="E60" s="60" t="s">
        <v>113</v>
      </c>
      <c r="F60" s="60" t="s">
        <v>48</v>
      </c>
      <c r="G60" s="60" t="s">
        <v>357</v>
      </c>
      <c r="H60" s="61" t="s">
        <v>358</v>
      </c>
      <c r="I60" s="60" t="s">
        <v>353</v>
      </c>
      <c r="J60" s="60">
        <v>16150</v>
      </c>
      <c r="K60" s="60" t="s">
        <v>40</v>
      </c>
      <c r="L60" s="60" t="s">
        <v>237</v>
      </c>
      <c r="M60" s="60" t="s">
        <v>237</v>
      </c>
      <c r="N60" s="73" t="s">
        <v>347</v>
      </c>
      <c r="O60" s="76">
        <f t="shared" si="4"/>
        <v>3230</v>
      </c>
      <c r="P60" s="72"/>
      <c r="Q60" s="78"/>
      <c r="R60" s="74">
        <f t="shared" si="2"/>
        <v>3230</v>
      </c>
      <c r="S60" s="75">
        <v>3230</v>
      </c>
      <c r="T60" s="75"/>
      <c r="U60" s="75"/>
      <c r="V60" s="75"/>
      <c r="W60" s="78"/>
      <c r="X60" s="74"/>
      <c r="Y60" s="75"/>
      <c r="Z60" s="78"/>
      <c r="AA60" s="76" t="s">
        <v>359</v>
      </c>
      <c r="AB60" s="60"/>
    </row>
    <row r="61" s="48" customFormat="1" ht="232" customHeight="1" spans="1:28">
      <c r="A61" s="58">
        <v>54</v>
      </c>
      <c r="B61" s="59" t="s">
        <v>360</v>
      </c>
      <c r="C61" s="60" t="s">
        <v>361</v>
      </c>
      <c r="D61" s="60" t="s">
        <v>46</v>
      </c>
      <c r="E61" s="60" t="s">
        <v>47</v>
      </c>
      <c r="F61" s="60" t="s">
        <v>48</v>
      </c>
      <c r="G61" s="60" t="s">
        <v>362</v>
      </c>
      <c r="H61" s="61" t="s">
        <v>363</v>
      </c>
      <c r="I61" s="60" t="s">
        <v>353</v>
      </c>
      <c r="J61" s="60">
        <v>14860</v>
      </c>
      <c r="K61" s="60" t="s">
        <v>40</v>
      </c>
      <c r="L61" s="60" t="s">
        <v>237</v>
      </c>
      <c r="M61" s="60" t="s">
        <v>237</v>
      </c>
      <c r="N61" s="73" t="s">
        <v>347</v>
      </c>
      <c r="O61" s="76">
        <f t="shared" si="4"/>
        <v>2972</v>
      </c>
      <c r="P61" s="72"/>
      <c r="Q61" s="78"/>
      <c r="R61" s="74">
        <f t="shared" si="2"/>
        <v>2972</v>
      </c>
      <c r="S61" s="75">
        <v>2972</v>
      </c>
      <c r="T61" s="75"/>
      <c r="U61" s="75"/>
      <c r="V61" s="75"/>
      <c r="W61" s="78"/>
      <c r="X61" s="74"/>
      <c r="Y61" s="75"/>
      <c r="Z61" s="78"/>
      <c r="AA61" s="76" t="s">
        <v>364</v>
      </c>
      <c r="AB61" s="60"/>
    </row>
    <row r="62" s="48" customFormat="1" ht="155" customHeight="1" spans="1:28">
      <c r="A62" s="58">
        <v>55</v>
      </c>
      <c r="B62" s="59" t="s">
        <v>365</v>
      </c>
      <c r="C62" s="60" t="s">
        <v>366</v>
      </c>
      <c r="D62" s="60" t="s">
        <v>46</v>
      </c>
      <c r="E62" s="60" t="s">
        <v>47</v>
      </c>
      <c r="F62" s="60" t="s">
        <v>367</v>
      </c>
      <c r="G62" s="60" t="s">
        <v>114</v>
      </c>
      <c r="H62" s="61" t="s">
        <v>368</v>
      </c>
      <c r="I62" s="60" t="s">
        <v>369</v>
      </c>
      <c r="J62" s="60">
        <v>10.5</v>
      </c>
      <c r="K62" s="60" t="s">
        <v>40</v>
      </c>
      <c r="L62" s="60" t="s">
        <v>41</v>
      </c>
      <c r="M62" s="60" t="s">
        <v>41</v>
      </c>
      <c r="N62" s="60" t="s">
        <v>42</v>
      </c>
      <c r="O62" s="76">
        <f t="shared" si="4"/>
        <v>8715</v>
      </c>
      <c r="P62" s="72"/>
      <c r="Q62" s="78"/>
      <c r="R62" s="74">
        <f t="shared" si="2"/>
        <v>8715</v>
      </c>
      <c r="S62" s="72">
        <v>8715</v>
      </c>
      <c r="T62" s="75"/>
      <c r="U62" s="75"/>
      <c r="V62" s="75"/>
      <c r="W62" s="74"/>
      <c r="X62" s="74"/>
      <c r="Y62" s="74"/>
      <c r="Z62" s="78"/>
      <c r="AA62" s="76" t="s">
        <v>370</v>
      </c>
      <c r="AB62" s="60"/>
    </row>
    <row r="63" s="48" customFormat="1" ht="155" customHeight="1" spans="1:28">
      <c r="A63" s="58">
        <v>56</v>
      </c>
      <c r="B63" s="59" t="s">
        <v>371</v>
      </c>
      <c r="C63" s="60" t="s">
        <v>372</v>
      </c>
      <c r="D63" s="60" t="s">
        <v>46</v>
      </c>
      <c r="E63" s="60" t="s">
        <v>113</v>
      </c>
      <c r="F63" s="60" t="s">
        <v>159</v>
      </c>
      <c r="G63" s="60" t="s">
        <v>373</v>
      </c>
      <c r="H63" s="61" t="s">
        <v>374</v>
      </c>
      <c r="I63" s="60" t="s">
        <v>39</v>
      </c>
      <c r="J63" s="60">
        <v>3.247</v>
      </c>
      <c r="K63" s="60" t="s">
        <v>40</v>
      </c>
      <c r="L63" s="60" t="s">
        <v>41</v>
      </c>
      <c r="M63" s="60" t="s">
        <v>41</v>
      </c>
      <c r="N63" s="60" t="s">
        <v>42</v>
      </c>
      <c r="O63" s="76">
        <f t="shared" si="4"/>
        <v>315</v>
      </c>
      <c r="P63" s="72"/>
      <c r="Q63" s="78"/>
      <c r="R63" s="74">
        <f t="shared" si="2"/>
        <v>315</v>
      </c>
      <c r="S63" s="72">
        <v>315</v>
      </c>
      <c r="T63" s="75"/>
      <c r="U63" s="75"/>
      <c r="V63" s="75"/>
      <c r="W63" s="74"/>
      <c r="X63" s="74"/>
      <c r="Y63" s="74"/>
      <c r="Z63" s="78"/>
      <c r="AA63" s="76" t="s">
        <v>375</v>
      </c>
      <c r="AB63" s="60"/>
    </row>
    <row r="64" s="48" customFormat="1" ht="155" customHeight="1" spans="1:28">
      <c r="A64" s="58">
        <v>57</v>
      </c>
      <c r="B64" s="59" t="s">
        <v>376</v>
      </c>
      <c r="C64" s="60" t="s">
        <v>377</v>
      </c>
      <c r="D64" s="60" t="s">
        <v>34</v>
      </c>
      <c r="E64" s="60" t="s">
        <v>47</v>
      </c>
      <c r="F64" s="60" t="s">
        <v>36</v>
      </c>
      <c r="G64" s="60" t="s">
        <v>79</v>
      </c>
      <c r="H64" s="61" t="s">
        <v>378</v>
      </c>
      <c r="I64" s="60" t="s">
        <v>39</v>
      </c>
      <c r="J64" s="60">
        <v>143.8</v>
      </c>
      <c r="K64" s="60" t="s">
        <v>40</v>
      </c>
      <c r="L64" s="60" t="s">
        <v>41</v>
      </c>
      <c r="M64" s="60" t="s">
        <v>41</v>
      </c>
      <c r="N64" s="60" t="s">
        <v>42</v>
      </c>
      <c r="O64" s="76">
        <f t="shared" si="4"/>
        <v>5800</v>
      </c>
      <c r="P64" s="75"/>
      <c r="Q64" s="75"/>
      <c r="R64" s="74">
        <f t="shared" si="2"/>
        <v>5800</v>
      </c>
      <c r="S64" s="75">
        <v>5800</v>
      </c>
      <c r="T64" s="75"/>
      <c r="U64" s="75"/>
      <c r="V64" s="75"/>
      <c r="W64" s="75"/>
      <c r="X64" s="75"/>
      <c r="Y64" s="78"/>
      <c r="Z64" s="87"/>
      <c r="AA64" s="76" t="s">
        <v>379</v>
      </c>
      <c r="AB64" s="60"/>
    </row>
    <row r="65" s="48" customFormat="1" ht="202" customHeight="1" spans="1:28">
      <c r="A65" s="58">
        <v>58</v>
      </c>
      <c r="B65" s="59" t="s">
        <v>380</v>
      </c>
      <c r="C65" s="60" t="s">
        <v>381</v>
      </c>
      <c r="D65" s="60" t="s">
        <v>46</v>
      </c>
      <c r="E65" s="60" t="s">
        <v>113</v>
      </c>
      <c r="F65" s="60" t="s">
        <v>159</v>
      </c>
      <c r="G65" s="60" t="s">
        <v>340</v>
      </c>
      <c r="H65" s="61" t="s">
        <v>382</v>
      </c>
      <c r="I65" s="60" t="s">
        <v>39</v>
      </c>
      <c r="J65" s="60">
        <v>7.732</v>
      </c>
      <c r="K65" s="60" t="s">
        <v>40</v>
      </c>
      <c r="L65" s="73" t="s">
        <v>63</v>
      </c>
      <c r="M65" s="60" t="s">
        <v>64</v>
      </c>
      <c r="N65" s="60" t="s">
        <v>65</v>
      </c>
      <c r="O65" s="76">
        <f t="shared" si="4"/>
        <v>372</v>
      </c>
      <c r="P65" s="72"/>
      <c r="Q65" s="78"/>
      <c r="R65" s="74">
        <f t="shared" si="2"/>
        <v>372</v>
      </c>
      <c r="S65" s="72">
        <v>372</v>
      </c>
      <c r="T65" s="75"/>
      <c r="U65" s="75"/>
      <c r="V65" s="75"/>
      <c r="W65" s="74"/>
      <c r="X65" s="74"/>
      <c r="Y65" s="74"/>
      <c r="Z65" s="78"/>
      <c r="AA65" s="76" t="s">
        <v>383</v>
      </c>
      <c r="AB65" s="60"/>
    </row>
    <row r="66" s="48" customFormat="1" ht="200" customHeight="1" spans="1:28">
      <c r="A66" s="58">
        <v>59</v>
      </c>
      <c r="B66" s="59" t="s">
        <v>384</v>
      </c>
      <c r="C66" s="60" t="s">
        <v>385</v>
      </c>
      <c r="D66" s="60" t="s">
        <v>46</v>
      </c>
      <c r="E66" s="60" t="s">
        <v>113</v>
      </c>
      <c r="F66" s="60" t="s">
        <v>159</v>
      </c>
      <c r="G66" s="60" t="s">
        <v>340</v>
      </c>
      <c r="H66" s="61" t="s">
        <v>386</v>
      </c>
      <c r="I66" s="60" t="s">
        <v>39</v>
      </c>
      <c r="J66" s="60">
        <v>7.645</v>
      </c>
      <c r="K66" s="60" t="s">
        <v>40</v>
      </c>
      <c r="L66" s="73" t="s">
        <v>63</v>
      </c>
      <c r="M66" s="60" t="s">
        <v>64</v>
      </c>
      <c r="N66" s="60" t="s">
        <v>65</v>
      </c>
      <c r="O66" s="76">
        <f t="shared" si="4"/>
        <v>372</v>
      </c>
      <c r="P66" s="72"/>
      <c r="Q66" s="78"/>
      <c r="R66" s="74">
        <f t="shared" si="2"/>
        <v>372</v>
      </c>
      <c r="S66" s="72">
        <v>372</v>
      </c>
      <c r="T66" s="75"/>
      <c r="U66" s="75"/>
      <c r="V66" s="75"/>
      <c r="W66" s="74"/>
      <c r="X66" s="74"/>
      <c r="Y66" s="74"/>
      <c r="Z66" s="78"/>
      <c r="AA66" s="76" t="s">
        <v>387</v>
      </c>
      <c r="AB66" s="60"/>
    </row>
    <row r="67" s="48" customFormat="1" ht="200" customHeight="1" spans="1:28">
      <c r="A67" s="58">
        <v>60</v>
      </c>
      <c r="B67" s="59" t="s">
        <v>388</v>
      </c>
      <c r="C67" s="60" t="s">
        <v>389</v>
      </c>
      <c r="D67" s="60" t="s">
        <v>46</v>
      </c>
      <c r="E67" s="60" t="s">
        <v>113</v>
      </c>
      <c r="F67" s="60" t="s">
        <v>159</v>
      </c>
      <c r="G67" s="60" t="s">
        <v>340</v>
      </c>
      <c r="H67" s="61" t="s">
        <v>390</v>
      </c>
      <c r="I67" s="60" t="s">
        <v>39</v>
      </c>
      <c r="J67" s="60">
        <v>7.726</v>
      </c>
      <c r="K67" s="60" t="s">
        <v>40</v>
      </c>
      <c r="L67" s="73" t="s">
        <v>63</v>
      </c>
      <c r="M67" s="60" t="s">
        <v>64</v>
      </c>
      <c r="N67" s="60" t="s">
        <v>65</v>
      </c>
      <c r="O67" s="76">
        <f t="shared" si="4"/>
        <v>372</v>
      </c>
      <c r="P67" s="72"/>
      <c r="Q67" s="78"/>
      <c r="R67" s="74">
        <f t="shared" si="2"/>
        <v>372</v>
      </c>
      <c r="S67" s="72">
        <v>372</v>
      </c>
      <c r="T67" s="75"/>
      <c r="U67" s="75"/>
      <c r="V67" s="75"/>
      <c r="W67" s="74"/>
      <c r="X67" s="74"/>
      <c r="Y67" s="74"/>
      <c r="Z67" s="78"/>
      <c r="AA67" s="76" t="s">
        <v>391</v>
      </c>
      <c r="AB67" s="60"/>
    </row>
    <row r="68" s="48" customFormat="1" ht="211" customHeight="1" spans="1:28">
      <c r="A68" s="58">
        <v>61</v>
      </c>
      <c r="B68" s="59" t="s">
        <v>392</v>
      </c>
      <c r="C68" s="60" t="s">
        <v>393</v>
      </c>
      <c r="D68" s="60" t="s">
        <v>46</v>
      </c>
      <c r="E68" s="60" t="s">
        <v>47</v>
      </c>
      <c r="F68" s="60" t="s">
        <v>394</v>
      </c>
      <c r="G68" s="60" t="s">
        <v>340</v>
      </c>
      <c r="H68" s="61" t="s">
        <v>395</v>
      </c>
      <c r="I68" s="60" t="s">
        <v>353</v>
      </c>
      <c r="J68" s="60">
        <v>153.9</v>
      </c>
      <c r="K68" s="60" t="s">
        <v>40</v>
      </c>
      <c r="L68" s="73" t="s">
        <v>63</v>
      </c>
      <c r="M68" s="60" t="s">
        <v>64</v>
      </c>
      <c r="N68" s="60" t="s">
        <v>65</v>
      </c>
      <c r="O68" s="76">
        <f t="shared" si="4"/>
        <v>385</v>
      </c>
      <c r="P68" s="72"/>
      <c r="Q68" s="78"/>
      <c r="R68" s="74">
        <f t="shared" si="2"/>
        <v>385</v>
      </c>
      <c r="S68" s="75">
        <v>385</v>
      </c>
      <c r="T68" s="75"/>
      <c r="U68" s="75"/>
      <c r="V68" s="75"/>
      <c r="W68" s="74"/>
      <c r="X68" s="74"/>
      <c r="Y68" s="74"/>
      <c r="Z68" s="78"/>
      <c r="AA68" s="76" t="s">
        <v>396</v>
      </c>
      <c r="AB68" s="60"/>
    </row>
    <row r="69" s="48" customFormat="1" ht="155" customHeight="1" spans="1:28">
      <c r="A69" s="58">
        <v>62</v>
      </c>
      <c r="B69" s="59" t="s">
        <v>397</v>
      </c>
      <c r="C69" s="60" t="s">
        <v>398</v>
      </c>
      <c r="D69" s="60" t="s">
        <v>46</v>
      </c>
      <c r="E69" s="60" t="s">
        <v>47</v>
      </c>
      <c r="F69" s="60" t="s">
        <v>394</v>
      </c>
      <c r="G69" s="60" t="s">
        <v>340</v>
      </c>
      <c r="H69" s="61" t="s">
        <v>399</v>
      </c>
      <c r="I69" s="60" t="s">
        <v>353</v>
      </c>
      <c r="J69" s="60">
        <v>150.97</v>
      </c>
      <c r="K69" s="60" t="s">
        <v>40</v>
      </c>
      <c r="L69" s="73" t="s">
        <v>63</v>
      </c>
      <c r="M69" s="60" t="s">
        <v>64</v>
      </c>
      <c r="N69" s="60" t="s">
        <v>65</v>
      </c>
      <c r="O69" s="76">
        <f t="shared" si="4"/>
        <v>382</v>
      </c>
      <c r="P69" s="72"/>
      <c r="Q69" s="78"/>
      <c r="R69" s="74">
        <f t="shared" si="2"/>
        <v>382</v>
      </c>
      <c r="S69" s="75">
        <v>382</v>
      </c>
      <c r="T69" s="75"/>
      <c r="U69" s="75"/>
      <c r="V69" s="75"/>
      <c r="W69" s="74"/>
      <c r="X69" s="74"/>
      <c r="Y69" s="74"/>
      <c r="Z69" s="78"/>
      <c r="AA69" s="76" t="s">
        <v>400</v>
      </c>
      <c r="AB69" s="60"/>
    </row>
    <row r="70" s="48" customFormat="1" ht="184" customHeight="1" spans="1:28">
      <c r="A70" s="58">
        <v>63</v>
      </c>
      <c r="B70" s="59" t="s">
        <v>401</v>
      </c>
      <c r="C70" s="60" t="s">
        <v>402</v>
      </c>
      <c r="D70" s="60" t="s">
        <v>46</v>
      </c>
      <c r="E70" s="60" t="s">
        <v>47</v>
      </c>
      <c r="F70" s="60" t="s">
        <v>394</v>
      </c>
      <c r="G70" s="60" t="s">
        <v>340</v>
      </c>
      <c r="H70" s="61" t="s">
        <v>403</v>
      </c>
      <c r="I70" s="60" t="s">
        <v>353</v>
      </c>
      <c r="J70" s="60">
        <v>150</v>
      </c>
      <c r="K70" s="60" t="s">
        <v>40</v>
      </c>
      <c r="L70" s="73" t="s">
        <v>63</v>
      </c>
      <c r="M70" s="60" t="s">
        <v>64</v>
      </c>
      <c r="N70" s="60" t="s">
        <v>65</v>
      </c>
      <c r="O70" s="76">
        <f t="shared" si="4"/>
        <v>390</v>
      </c>
      <c r="P70" s="72"/>
      <c r="Q70" s="78"/>
      <c r="R70" s="74">
        <f t="shared" si="2"/>
        <v>390</v>
      </c>
      <c r="S70" s="75">
        <v>390</v>
      </c>
      <c r="T70" s="75"/>
      <c r="U70" s="75"/>
      <c r="V70" s="75"/>
      <c r="W70" s="74"/>
      <c r="X70" s="74"/>
      <c r="Y70" s="74"/>
      <c r="Z70" s="78"/>
      <c r="AA70" s="76" t="s">
        <v>404</v>
      </c>
      <c r="AB70" s="60"/>
    </row>
    <row r="71" s="48" customFormat="1" ht="181" customHeight="1" spans="1:28">
      <c r="A71" s="58">
        <v>64</v>
      </c>
      <c r="B71" s="59" t="s">
        <v>405</v>
      </c>
      <c r="C71" s="60" t="s">
        <v>406</v>
      </c>
      <c r="D71" s="60" t="s">
        <v>46</v>
      </c>
      <c r="E71" s="60" t="s">
        <v>47</v>
      </c>
      <c r="F71" s="60" t="s">
        <v>394</v>
      </c>
      <c r="G71" s="60" t="s">
        <v>340</v>
      </c>
      <c r="H71" s="61" t="s">
        <v>407</v>
      </c>
      <c r="I71" s="60" t="s">
        <v>353</v>
      </c>
      <c r="J71" s="60">
        <v>146.02</v>
      </c>
      <c r="K71" s="60" t="s">
        <v>40</v>
      </c>
      <c r="L71" s="73" t="s">
        <v>63</v>
      </c>
      <c r="M71" s="60" t="s">
        <v>64</v>
      </c>
      <c r="N71" s="60" t="s">
        <v>65</v>
      </c>
      <c r="O71" s="76">
        <f t="shared" si="4"/>
        <v>373</v>
      </c>
      <c r="P71" s="72"/>
      <c r="Q71" s="78"/>
      <c r="R71" s="74">
        <f t="shared" si="2"/>
        <v>373</v>
      </c>
      <c r="S71" s="75">
        <v>373</v>
      </c>
      <c r="T71" s="75"/>
      <c r="U71" s="75"/>
      <c r="V71" s="75"/>
      <c r="W71" s="74"/>
      <c r="X71" s="74"/>
      <c r="Y71" s="74"/>
      <c r="Z71" s="78"/>
      <c r="AA71" s="76" t="s">
        <v>408</v>
      </c>
      <c r="AB71" s="60"/>
    </row>
    <row r="72" s="48" customFormat="1" ht="185" customHeight="1" spans="1:28">
      <c r="A72" s="58">
        <v>65</v>
      </c>
      <c r="B72" s="59" t="s">
        <v>409</v>
      </c>
      <c r="C72" s="60" t="s">
        <v>410</v>
      </c>
      <c r="D72" s="60" t="s">
        <v>46</v>
      </c>
      <c r="E72" s="60" t="s">
        <v>47</v>
      </c>
      <c r="F72" s="60" t="s">
        <v>394</v>
      </c>
      <c r="G72" s="60" t="s">
        <v>340</v>
      </c>
      <c r="H72" s="61" t="s">
        <v>411</v>
      </c>
      <c r="I72" s="60" t="s">
        <v>353</v>
      </c>
      <c r="J72" s="60">
        <v>119.92</v>
      </c>
      <c r="K72" s="60" t="s">
        <v>40</v>
      </c>
      <c r="L72" s="73" t="s">
        <v>63</v>
      </c>
      <c r="M72" s="60" t="s">
        <v>64</v>
      </c>
      <c r="N72" s="60" t="s">
        <v>65</v>
      </c>
      <c r="O72" s="76">
        <f t="shared" si="4"/>
        <v>382</v>
      </c>
      <c r="P72" s="72"/>
      <c r="Q72" s="78"/>
      <c r="R72" s="74">
        <f t="shared" ref="R72:R83" si="5">S72+T72+U72+V72</f>
        <v>382</v>
      </c>
      <c r="S72" s="72">
        <v>382</v>
      </c>
      <c r="T72" s="75"/>
      <c r="U72" s="75"/>
      <c r="V72" s="75"/>
      <c r="W72" s="74"/>
      <c r="X72" s="74"/>
      <c r="Y72" s="74"/>
      <c r="Z72" s="78"/>
      <c r="AA72" s="76" t="s">
        <v>412</v>
      </c>
      <c r="AB72" s="60"/>
    </row>
    <row r="73" s="48" customFormat="1" ht="155" customHeight="1" spans="1:28">
      <c r="A73" s="58">
        <v>66</v>
      </c>
      <c r="B73" s="59" t="s">
        <v>413</v>
      </c>
      <c r="C73" s="60" t="s">
        <v>414</v>
      </c>
      <c r="D73" s="60" t="s">
        <v>46</v>
      </c>
      <c r="E73" s="60" t="s">
        <v>47</v>
      </c>
      <c r="F73" s="60" t="s">
        <v>415</v>
      </c>
      <c r="G73" s="60" t="s">
        <v>416</v>
      </c>
      <c r="H73" s="61" t="s">
        <v>417</v>
      </c>
      <c r="I73" s="73" t="s">
        <v>418</v>
      </c>
      <c r="J73" s="73">
        <v>10</v>
      </c>
      <c r="K73" s="60" t="s">
        <v>40</v>
      </c>
      <c r="L73" s="73" t="s">
        <v>63</v>
      </c>
      <c r="M73" s="73" t="s">
        <v>419</v>
      </c>
      <c r="N73" s="60" t="s">
        <v>65</v>
      </c>
      <c r="O73" s="76">
        <v>420</v>
      </c>
      <c r="P73" s="72"/>
      <c r="Q73" s="78"/>
      <c r="R73" s="74">
        <f t="shared" si="5"/>
        <v>420</v>
      </c>
      <c r="S73" s="72">
        <v>420</v>
      </c>
      <c r="T73" s="75"/>
      <c r="U73" s="75"/>
      <c r="V73" s="75"/>
      <c r="W73" s="74"/>
      <c r="X73" s="74"/>
      <c r="Y73" s="74"/>
      <c r="Z73" s="78"/>
      <c r="AA73" s="76" t="s">
        <v>420</v>
      </c>
      <c r="AB73" s="60"/>
    </row>
    <row r="74" s="48" customFormat="1" ht="324" customHeight="1" spans="1:28">
      <c r="A74" s="58">
        <v>67</v>
      </c>
      <c r="B74" s="59" t="s">
        <v>421</v>
      </c>
      <c r="C74" s="64" t="s">
        <v>422</v>
      </c>
      <c r="D74" s="60" t="s">
        <v>46</v>
      </c>
      <c r="E74" s="60" t="s">
        <v>47</v>
      </c>
      <c r="F74" s="60" t="s">
        <v>423</v>
      </c>
      <c r="G74" s="60" t="s">
        <v>340</v>
      </c>
      <c r="H74" s="60" t="s">
        <v>424</v>
      </c>
      <c r="I74" s="60" t="s">
        <v>353</v>
      </c>
      <c r="J74" s="60">
        <v>500</v>
      </c>
      <c r="K74" s="60" t="s">
        <v>40</v>
      </c>
      <c r="L74" s="60" t="s">
        <v>320</v>
      </c>
      <c r="M74" s="60" t="s">
        <v>237</v>
      </c>
      <c r="N74" s="60" t="s">
        <v>321</v>
      </c>
      <c r="O74" s="76">
        <f t="shared" ref="O74:O79" si="6">SUM(R74)</f>
        <v>137.5</v>
      </c>
      <c r="P74" s="76"/>
      <c r="Q74" s="76"/>
      <c r="R74" s="74">
        <f t="shared" si="5"/>
        <v>137.5</v>
      </c>
      <c r="S74" s="76">
        <v>137.5</v>
      </c>
      <c r="T74" s="60"/>
      <c r="U74" s="60"/>
      <c r="V74" s="60"/>
      <c r="W74" s="60"/>
      <c r="X74" s="60"/>
      <c r="Y74" s="60"/>
      <c r="Z74" s="60"/>
      <c r="AA74" s="60" t="s">
        <v>425</v>
      </c>
      <c r="AB74" s="60"/>
    </row>
    <row r="75" s="48" customFormat="1" ht="316" customHeight="1" spans="1:28">
      <c r="A75" s="58">
        <v>68</v>
      </c>
      <c r="B75" s="59" t="s">
        <v>426</v>
      </c>
      <c r="C75" s="60" t="s">
        <v>427</v>
      </c>
      <c r="D75" s="60" t="s">
        <v>46</v>
      </c>
      <c r="E75" s="60" t="s">
        <v>47</v>
      </c>
      <c r="F75" s="60" t="s">
        <v>423</v>
      </c>
      <c r="G75" s="60" t="s">
        <v>428</v>
      </c>
      <c r="H75" s="60" t="s">
        <v>429</v>
      </c>
      <c r="I75" s="90" t="s">
        <v>353</v>
      </c>
      <c r="J75" s="90">
        <v>490</v>
      </c>
      <c r="K75" s="60" t="s">
        <v>40</v>
      </c>
      <c r="L75" s="60" t="s">
        <v>277</v>
      </c>
      <c r="M75" s="60" t="s">
        <v>237</v>
      </c>
      <c r="N75" s="60" t="s">
        <v>285</v>
      </c>
      <c r="O75" s="76">
        <v>210</v>
      </c>
      <c r="P75" s="75"/>
      <c r="Q75" s="75"/>
      <c r="R75" s="74">
        <f t="shared" si="5"/>
        <v>210</v>
      </c>
      <c r="S75" s="75">
        <v>210</v>
      </c>
      <c r="T75" s="75"/>
      <c r="U75" s="75"/>
      <c r="V75" s="75"/>
      <c r="W75" s="75"/>
      <c r="X75" s="75"/>
      <c r="Y75" s="74"/>
      <c r="Z75" s="74"/>
      <c r="AA75" s="60" t="s">
        <v>425</v>
      </c>
      <c r="AB75" s="60"/>
    </row>
    <row r="76" s="48" customFormat="1" ht="316" customHeight="1" spans="1:28">
      <c r="A76" s="58">
        <v>69</v>
      </c>
      <c r="B76" s="59" t="s">
        <v>430</v>
      </c>
      <c r="C76" s="64" t="s">
        <v>431</v>
      </c>
      <c r="D76" s="60" t="s">
        <v>46</v>
      </c>
      <c r="E76" s="60" t="s">
        <v>47</v>
      </c>
      <c r="F76" s="60" t="s">
        <v>423</v>
      </c>
      <c r="G76" s="60" t="s">
        <v>432</v>
      </c>
      <c r="H76" s="88" t="s">
        <v>433</v>
      </c>
      <c r="I76" s="60" t="s">
        <v>353</v>
      </c>
      <c r="J76" s="60">
        <v>3665.2</v>
      </c>
      <c r="K76" s="60" t="s">
        <v>40</v>
      </c>
      <c r="L76" s="60" t="s">
        <v>236</v>
      </c>
      <c r="M76" s="60" t="s">
        <v>237</v>
      </c>
      <c r="N76" s="60" t="s">
        <v>238</v>
      </c>
      <c r="O76" s="76">
        <v>1413</v>
      </c>
      <c r="P76" s="78"/>
      <c r="Q76" s="75"/>
      <c r="R76" s="74">
        <f t="shared" si="5"/>
        <v>1050</v>
      </c>
      <c r="S76" s="92">
        <v>1050</v>
      </c>
      <c r="T76" s="75"/>
      <c r="U76" s="75"/>
      <c r="V76" s="78"/>
      <c r="W76" s="93"/>
      <c r="X76" s="60"/>
      <c r="Y76" s="78"/>
      <c r="Z76" s="78"/>
      <c r="AA76" s="60" t="s">
        <v>425</v>
      </c>
      <c r="AB76" s="60"/>
    </row>
    <row r="77" s="48" customFormat="1" ht="355" customHeight="1" spans="1:28">
      <c r="A77" s="58">
        <v>70</v>
      </c>
      <c r="B77" s="59" t="s">
        <v>434</v>
      </c>
      <c r="C77" s="89" t="s">
        <v>435</v>
      </c>
      <c r="D77" s="60" t="s">
        <v>46</v>
      </c>
      <c r="E77" s="60" t="s">
        <v>47</v>
      </c>
      <c r="F77" s="60" t="s">
        <v>130</v>
      </c>
      <c r="G77" s="60" t="s">
        <v>436</v>
      </c>
      <c r="H77" s="61" t="s">
        <v>437</v>
      </c>
      <c r="I77" s="60" t="s">
        <v>353</v>
      </c>
      <c r="J77" s="60">
        <v>7319.05</v>
      </c>
      <c r="K77" s="60" t="s">
        <v>40</v>
      </c>
      <c r="L77" s="60" t="s">
        <v>203</v>
      </c>
      <c r="M77" s="60" t="s">
        <v>237</v>
      </c>
      <c r="N77" s="88" t="s">
        <v>204</v>
      </c>
      <c r="O77" s="76">
        <f t="shared" si="6"/>
        <v>2273</v>
      </c>
      <c r="P77" s="72"/>
      <c r="Q77" s="78"/>
      <c r="R77" s="74">
        <f t="shared" si="5"/>
        <v>2273</v>
      </c>
      <c r="S77" s="75">
        <v>2273</v>
      </c>
      <c r="T77" s="75"/>
      <c r="U77" s="75"/>
      <c r="V77" s="75"/>
      <c r="W77" s="74"/>
      <c r="X77" s="74"/>
      <c r="Y77" s="74"/>
      <c r="Z77" s="78"/>
      <c r="AA77" s="76" t="s">
        <v>425</v>
      </c>
      <c r="AB77" s="60"/>
    </row>
    <row r="78" s="48" customFormat="1" ht="355" customHeight="1" spans="1:28">
      <c r="A78" s="58">
        <v>71</v>
      </c>
      <c r="B78" s="59" t="s">
        <v>438</v>
      </c>
      <c r="C78" s="64" t="s">
        <v>439</v>
      </c>
      <c r="D78" s="60" t="s">
        <v>46</v>
      </c>
      <c r="E78" s="60" t="s">
        <v>47</v>
      </c>
      <c r="F78" s="60" t="s">
        <v>423</v>
      </c>
      <c r="G78" s="60" t="s">
        <v>440</v>
      </c>
      <c r="H78" s="88" t="s">
        <v>441</v>
      </c>
      <c r="I78" s="60" t="s">
        <v>62</v>
      </c>
      <c r="J78" s="60">
        <v>0.65</v>
      </c>
      <c r="K78" s="60" t="s">
        <v>40</v>
      </c>
      <c r="L78" s="60" t="s">
        <v>170</v>
      </c>
      <c r="M78" s="60" t="s">
        <v>237</v>
      </c>
      <c r="N78" s="60" t="s">
        <v>171</v>
      </c>
      <c r="O78" s="91">
        <v>2315</v>
      </c>
      <c r="P78" s="72">
        <f t="shared" ref="P78:P80" si="7">Q78+R78</f>
        <v>1600</v>
      </c>
      <c r="Q78" s="49"/>
      <c r="R78" s="74">
        <f t="shared" si="5"/>
        <v>1600</v>
      </c>
      <c r="S78" s="92">
        <v>1600</v>
      </c>
      <c r="T78" s="75"/>
      <c r="U78" s="75"/>
      <c r="V78" s="78"/>
      <c r="W78" s="93"/>
      <c r="X78" s="60"/>
      <c r="Y78" s="78"/>
      <c r="Z78" s="78"/>
      <c r="AA78" s="60" t="s">
        <v>425</v>
      </c>
      <c r="AB78" s="60"/>
    </row>
    <row r="79" s="48" customFormat="1" ht="200" customHeight="1" spans="1:28">
      <c r="A79" s="58">
        <v>72</v>
      </c>
      <c r="B79" s="59" t="s">
        <v>442</v>
      </c>
      <c r="C79" s="60" t="s">
        <v>443</v>
      </c>
      <c r="D79" s="60" t="s">
        <v>46</v>
      </c>
      <c r="E79" s="60" t="s">
        <v>47</v>
      </c>
      <c r="F79" s="60" t="s">
        <v>159</v>
      </c>
      <c r="G79" s="60" t="s">
        <v>168</v>
      </c>
      <c r="H79" s="61" t="s">
        <v>444</v>
      </c>
      <c r="I79" s="60" t="s">
        <v>51</v>
      </c>
      <c r="J79" s="60">
        <v>120</v>
      </c>
      <c r="K79" s="60" t="s">
        <v>72</v>
      </c>
      <c r="L79" s="60" t="s">
        <v>170</v>
      </c>
      <c r="M79" s="60" t="s">
        <v>237</v>
      </c>
      <c r="N79" s="60" t="s">
        <v>171</v>
      </c>
      <c r="O79" s="91">
        <f t="shared" si="6"/>
        <v>360</v>
      </c>
      <c r="P79" s="72">
        <f t="shared" si="7"/>
        <v>360</v>
      </c>
      <c r="Q79" s="78"/>
      <c r="R79" s="74">
        <f t="shared" si="5"/>
        <v>360</v>
      </c>
      <c r="S79" s="75"/>
      <c r="T79" s="75">
        <v>360</v>
      </c>
      <c r="U79" s="75"/>
      <c r="V79" s="75"/>
      <c r="W79" s="74"/>
      <c r="X79" s="74"/>
      <c r="Y79" s="74"/>
      <c r="Z79" s="78"/>
      <c r="AA79" s="76" t="s">
        <v>445</v>
      </c>
      <c r="AB79" s="60"/>
    </row>
    <row r="80" s="49" customFormat="1" ht="282" customHeight="1" spans="1:28">
      <c r="A80" s="58">
        <v>73</v>
      </c>
      <c r="B80" s="59" t="s">
        <v>446</v>
      </c>
      <c r="C80" s="64" t="s">
        <v>447</v>
      </c>
      <c r="D80" s="60" t="s">
        <v>46</v>
      </c>
      <c r="E80" s="60" t="s">
        <v>47</v>
      </c>
      <c r="F80" s="60" t="s">
        <v>423</v>
      </c>
      <c r="G80" s="60" t="s">
        <v>448</v>
      </c>
      <c r="H80" s="88" t="s">
        <v>449</v>
      </c>
      <c r="I80" s="60" t="s">
        <v>62</v>
      </c>
      <c r="J80" s="60">
        <v>1.07</v>
      </c>
      <c r="K80" s="60" t="s">
        <v>40</v>
      </c>
      <c r="L80" s="60" t="s">
        <v>163</v>
      </c>
      <c r="M80" s="60" t="s">
        <v>237</v>
      </c>
      <c r="N80" s="60" t="s">
        <v>450</v>
      </c>
      <c r="O80" s="91">
        <v>3515</v>
      </c>
      <c r="P80" s="72">
        <f t="shared" si="7"/>
        <v>2350</v>
      </c>
      <c r="Q80" s="78"/>
      <c r="R80" s="74">
        <f t="shared" si="5"/>
        <v>2350</v>
      </c>
      <c r="S80" s="92">
        <v>2350</v>
      </c>
      <c r="T80" s="75"/>
      <c r="U80" s="75"/>
      <c r="V80" s="75"/>
      <c r="W80" s="78"/>
      <c r="X80" s="93"/>
      <c r="Y80" s="60"/>
      <c r="Z80" s="78"/>
      <c r="AA80" s="60" t="s">
        <v>425</v>
      </c>
      <c r="AB80" s="60"/>
    </row>
    <row r="81" s="48" customFormat="1" ht="200" customHeight="1" spans="1:28">
      <c r="A81" s="58">
        <v>74</v>
      </c>
      <c r="B81" s="59" t="s">
        <v>451</v>
      </c>
      <c r="C81" s="60" t="s">
        <v>452</v>
      </c>
      <c r="D81" s="60" t="s">
        <v>46</v>
      </c>
      <c r="E81" s="60" t="s">
        <v>47</v>
      </c>
      <c r="F81" s="60" t="s">
        <v>423</v>
      </c>
      <c r="G81" s="60" t="s">
        <v>453</v>
      </c>
      <c r="H81" s="60" t="s">
        <v>454</v>
      </c>
      <c r="I81" s="60" t="s">
        <v>162</v>
      </c>
      <c r="J81" s="60">
        <v>200</v>
      </c>
      <c r="K81" s="60" t="s">
        <v>40</v>
      </c>
      <c r="L81" s="60" t="s">
        <v>125</v>
      </c>
      <c r="M81" s="60" t="s">
        <v>53</v>
      </c>
      <c r="N81" s="60" t="s">
        <v>126</v>
      </c>
      <c r="O81" s="76">
        <f>SUM(R81)</f>
        <v>100</v>
      </c>
      <c r="P81" s="75"/>
      <c r="Q81" s="75"/>
      <c r="R81" s="74">
        <f t="shared" si="5"/>
        <v>100</v>
      </c>
      <c r="S81" s="75">
        <v>100</v>
      </c>
      <c r="T81" s="75"/>
      <c r="U81" s="75"/>
      <c r="V81" s="75"/>
      <c r="W81" s="75"/>
      <c r="X81" s="75"/>
      <c r="Y81" s="74"/>
      <c r="Z81" s="74"/>
      <c r="AA81" s="60" t="s">
        <v>455</v>
      </c>
      <c r="AB81" s="60"/>
    </row>
    <row r="82" s="48" customFormat="1" ht="307" customHeight="1" spans="1:28">
      <c r="A82" s="58">
        <v>75</v>
      </c>
      <c r="B82" s="59" t="s">
        <v>456</v>
      </c>
      <c r="C82" s="60" t="s">
        <v>457</v>
      </c>
      <c r="D82" s="60" t="s">
        <v>46</v>
      </c>
      <c r="E82" s="60" t="s">
        <v>47</v>
      </c>
      <c r="F82" s="60" t="s">
        <v>423</v>
      </c>
      <c r="G82" s="60" t="s">
        <v>458</v>
      </c>
      <c r="H82" s="60" t="s">
        <v>459</v>
      </c>
      <c r="I82" s="60" t="s">
        <v>353</v>
      </c>
      <c r="J82" s="60">
        <v>2265.17</v>
      </c>
      <c r="K82" s="60" t="s">
        <v>40</v>
      </c>
      <c r="L82" s="60" t="s">
        <v>125</v>
      </c>
      <c r="M82" s="60" t="s">
        <v>237</v>
      </c>
      <c r="N82" s="60" t="s">
        <v>126</v>
      </c>
      <c r="O82" s="76">
        <f>SUM(R82)</f>
        <v>2200</v>
      </c>
      <c r="P82" s="75"/>
      <c r="Q82" s="75"/>
      <c r="R82" s="74">
        <f t="shared" si="5"/>
        <v>2200</v>
      </c>
      <c r="S82" s="75">
        <v>2200</v>
      </c>
      <c r="T82" s="75"/>
      <c r="U82" s="75"/>
      <c r="V82" s="75"/>
      <c r="W82" s="75"/>
      <c r="X82" s="75"/>
      <c r="Y82" s="74"/>
      <c r="Z82" s="74"/>
      <c r="AA82" s="60" t="s">
        <v>425</v>
      </c>
      <c r="AB82" s="60"/>
    </row>
    <row r="83" s="48" customFormat="1" ht="158" customHeight="1" spans="1:28">
      <c r="A83" s="58">
        <v>76</v>
      </c>
      <c r="B83" s="59" t="s">
        <v>460</v>
      </c>
      <c r="C83" s="60" t="s">
        <v>461</v>
      </c>
      <c r="D83" s="60" t="s">
        <v>46</v>
      </c>
      <c r="E83" s="60" t="s">
        <v>47</v>
      </c>
      <c r="F83" s="60" t="s">
        <v>462</v>
      </c>
      <c r="G83" s="60" t="s">
        <v>79</v>
      </c>
      <c r="H83" s="60" t="s">
        <v>463</v>
      </c>
      <c r="I83" s="60" t="s">
        <v>464</v>
      </c>
      <c r="J83" s="60">
        <v>4</v>
      </c>
      <c r="K83" s="60"/>
      <c r="L83" s="60" t="s">
        <v>465</v>
      </c>
      <c r="M83" s="60" t="s">
        <v>465</v>
      </c>
      <c r="N83" s="60" t="s">
        <v>466</v>
      </c>
      <c r="O83" s="91">
        <v>1650</v>
      </c>
      <c r="P83" s="75"/>
      <c r="Q83" s="75"/>
      <c r="R83" s="74">
        <f t="shared" si="5"/>
        <v>1650</v>
      </c>
      <c r="S83" s="75">
        <v>1650</v>
      </c>
      <c r="T83" s="75"/>
      <c r="U83" s="75"/>
      <c r="V83" s="75"/>
      <c r="W83" s="75"/>
      <c r="X83" s="75"/>
      <c r="Y83" s="74"/>
      <c r="Z83" s="74"/>
      <c r="AA83" s="60" t="s">
        <v>467</v>
      </c>
      <c r="AB83" s="60"/>
    </row>
  </sheetData>
  <autoFilter ref="A6:AB83">
    <extLst/>
  </autoFilter>
  <mergeCells count="34">
    <mergeCell ref="A1:AB1"/>
    <mergeCell ref="A2:C2"/>
    <mergeCell ref="H2:N2"/>
    <mergeCell ref="O2:P2"/>
    <mergeCell ref="W2:Z2"/>
    <mergeCell ref="O3:Z3"/>
    <mergeCell ref="P4:V4"/>
    <mergeCell ref="X4:Z4"/>
    <mergeCell ref="S5:V5"/>
    <mergeCell ref="A7:H7"/>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5:P6"/>
    <mergeCell ref="Q5:Q6"/>
    <mergeCell ref="R5:R6"/>
    <mergeCell ref="W4:W6"/>
    <mergeCell ref="X5:X6"/>
    <mergeCell ref="Y5:Y6"/>
    <mergeCell ref="Z5:Z6"/>
    <mergeCell ref="AA3:AA6"/>
    <mergeCell ref="AB3:AB6"/>
  </mergeCells>
  <dataValidations count="3">
    <dataValidation type="list" allowBlank="1" showInputMessage="1" showErrorMessage="1" sqref="D8 D9 D10 D11 D12 D13 D14 D15 D16 D17 D18 D19 D20 D21 D22 D23 D24 D29 D32 D33 D36 D37 D38 D41 D42 D48 D49 D50 D51 D52 D53 D54 D55 D56 D57 D58 D59 D60 D61 D62 D63 D64 D65 D74 D75 D76 D77 D78 D79 D80 D81 D82 D25:D26 D27:D28 D30:D31 D34:D35 D39:D40 D43:D47 D66:D72">
      <formula1>"产业发展类,就业类,乡村建设类,易地搬迁后扶类,巩固拓展脱贫攻坚成果类,其他类"</formula1>
    </dataValidation>
    <dataValidation type="list" allowBlank="1" showInputMessage="1" showErrorMessage="1" sqref="E8 E9 E10 E11 E12 E13 E14 E15 E16 E17 E18 E19 E20 E21 E22 E23 E24 E29 E32 E33 E36 E37 E38 E41 E42 E48 E49 E50 E51 E52 E53 E54 E55 E56 E57 E58 E59 E60 E61 E62 E63 E64 E65 E74 E75 E76 E77 E78 E79 E80 E81 E82 E25:E26 E27:E28 E30:E31 E34:E35 E39:E40 E43:E47 E66:E72">
      <formula1>"新建,续建,改扩建"</formula1>
    </dataValidation>
    <dataValidation type="list" allowBlank="1" showInputMessage="1" showErrorMessage="1" sqref="K8 K9 K10 K11 K12 K13 K14 K15 K16 K17 K18 K19 K20 K21 K22 K23 K24 K27 K28 K29 K32 K33 K36 K37 K38 K41 K42 K48 K49 K50 K51 K52 K53 K54 K55 K56 K57 K58 K62 K79 K25:K26 K30:K31 K34:K35 K39:K40 K43:K47 K60:K61">
      <formula1>"中央衔接资金,自治区衔接资金,其他涉农整合资金,地方政府债券资金,其他资金"</formula1>
    </dataValidation>
  </dataValidations>
  <pageMargins left="0.590277777777778" right="0.196527777777778" top="0.393055555555556" bottom="0.393055555555556" header="0.298611111111111" footer="0.298611111111111"/>
  <pageSetup paperSize="9" scale="43"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3"/>
  <sheetViews>
    <sheetView showZeros="0" workbookViewId="0">
      <selection activeCell="C9" sqref="C9"/>
    </sheetView>
  </sheetViews>
  <sheetFormatPr defaultColWidth="8.89166666666667" defaultRowHeight="13.5"/>
  <cols>
    <col min="1" max="1" width="10.775" style="6" customWidth="1"/>
    <col min="2" max="2" width="8.775" style="6" customWidth="1"/>
    <col min="3" max="3" width="8.775" style="7" customWidth="1"/>
    <col min="4" max="4" width="8.775" style="8" customWidth="1"/>
    <col min="5" max="5" width="8.775" style="9" customWidth="1"/>
    <col min="6" max="6" width="8.775" style="10" customWidth="1"/>
    <col min="7" max="7" width="8.775" style="8" customWidth="1"/>
    <col min="8" max="8" width="8.775" style="9" customWidth="1"/>
    <col min="9" max="9" width="8.775" style="10" customWidth="1"/>
    <col min="10" max="10" width="8.775" style="8" customWidth="1"/>
    <col min="11" max="11" width="8.775" style="9" customWidth="1"/>
    <col min="12" max="12" width="8.775" style="10" customWidth="1"/>
    <col min="13" max="13" width="8.775" style="8" customWidth="1"/>
    <col min="14" max="14" width="8.775" style="9" customWidth="1"/>
    <col min="15" max="15" width="8.775" style="10" customWidth="1"/>
    <col min="16" max="16" width="8.775" style="8" customWidth="1"/>
    <col min="17" max="17" width="8.775" style="9" customWidth="1"/>
    <col min="18" max="18" width="8.775" style="10" customWidth="1"/>
    <col min="19" max="19" width="8.775" style="8" customWidth="1"/>
    <col min="20" max="20" width="8.775" style="9" customWidth="1"/>
    <col min="21" max="21" width="8.775" style="10" customWidth="1"/>
    <col min="22" max="22" width="8.89166666666667" style="6"/>
    <col min="23" max="23" width="11.1333333333333" style="7"/>
    <col min="24" max="16384" width="8.89166666666667" style="6"/>
  </cols>
  <sheetData>
    <row r="1" s="1" customFormat="1" ht="40" customHeight="1" spans="1:23">
      <c r="A1" s="11" t="s">
        <v>468</v>
      </c>
      <c r="B1" s="11"/>
      <c r="C1" s="12"/>
      <c r="D1" s="11"/>
      <c r="E1" s="12"/>
      <c r="F1" s="11"/>
      <c r="G1" s="11"/>
      <c r="H1" s="12"/>
      <c r="I1" s="11"/>
      <c r="J1" s="11"/>
      <c r="K1" s="12"/>
      <c r="L1" s="11"/>
      <c r="M1" s="11"/>
      <c r="N1" s="12"/>
      <c r="O1" s="11"/>
      <c r="P1" s="11"/>
      <c r="Q1" s="12"/>
      <c r="R1" s="11"/>
      <c r="S1" s="11"/>
      <c r="T1" s="12"/>
      <c r="U1" s="11"/>
      <c r="V1" s="11"/>
      <c r="W1" s="12"/>
    </row>
    <row r="2" s="2" customFormat="1" ht="20" customHeight="1" spans="1:23">
      <c r="A2" s="13" t="s">
        <v>469</v>
      </c>
      <c r="B2" s="13"/>
      <c r="C2" s="14"/>
      <c r="D2" s="14"/>
      <c r="E2" s="14"/>
      <c r="F2" s="15"/>
      <c r="G2" s="13"/>
      <c r="H2" s="14"/>
      <c r="I2" s="15"/>
      <c r="K2" s="33"/>
      <c r="L2" s="34"/>
      <c r="N2" s="33"/>
      <c r="O2" s="34"/>
      <c r="Q2" s="33"/>
      <c r="R2" s="34"/>
      <c r="S2" s="35" t="s">
        <v>470</v>
      </c>
      <c r="T2" s="35"/>
      <c r="U2" s="35"/>
      <c r="V2" s="35"/>
      <c r="W2" s="35"/>
    </row>
    <row r="3" s="3" customFormat="1" ht="70" customHeight="1" spans="1:23">
      <c r="A3" s="16" t="s">
        <v>471</v>
      </c>
      <c r="B3" s="16" t="s">
        <v>472</v>
      </c>
      <c r="C3" s="17" t="s">
        <v>473</v>
      </c>
      <c r="D3" s="16" t="s">
        <v>5</v>
      </c>
      <c r="E3" s="18"/>
      <c r="F3" s="19"/>
      <c r="G3" s="16"/>
      <c r="H3" s="18"/>
      <c r="I3" s="19"/>
      <c r="J3" s="16"/>
      <c r="K3" s="18"/>
      <c r="L3" s="19"/>
      <c r="M3" s="16"/>
      <c r="N3" s="18"/>
      <c r="O3" s="19"/>
      <c r="P3" s="16"/>
      <c r="Q3" s="18"/>
      <c r="R3" s="19"/>
      <c r="S3" s="16"/>
      <c r="T3" s="18"/>
      <c r="U3" s="36"/>
      <c r="V3" s="37" t="s">
        <v>474</v>
      </c>
      <c r="W3" s="38" t="s">
        <v>475</v>
      </c>
    </row>
    <row r="4" s="3" customFormat="1" ht="80" customHeight="1" spans="1:23">
      <c r="A4" s="16"/>
      <c r="B4" s="16"/>
      <c r="C4" s="20"/>
      <c r="D4" s="16" t="s">
        <v>476</v>
      </c>
      <c r="E4" s="18" t="s">
        <v>477</v>
      </c>
      <c r="F4" s="19" t="s">
        <v>478</v>
      </c>
      <c r="G4" s="16" t="s">
        <v>479</v>
      </c>
      <c r="H4" s="18" t="s">
        <v>477</v>
      </c>
      <c r="I4" s="19" t="s">
        <v>478</v>
      </c>
      <c r="J4" s="16" t="s">
        <v>34</v>
      </c>
      <c r="K4" s="18" t="s">
        <v>477</v>
      </c>
      <c r="L4" s="19" t="s">
        <v>478</v>
      </c>
      <c r="M4" s="16" t="s">
        <v>480</v>
      </c>
      <c r="N4" s="18" t="s">
        <v>477</v>
      </c>
      <c r="O4" s="19" t="s">
        <v>478</v>
      </c>
      <c r="P4" s="16" t="s">
        <v>91</v>
      </c>
      <c r="Q4" s="18" t="s">
        <v>477</v>
      </c>
      <c r="R4" s="19" t="s">
        <v>478</v>
      </c>
      <c r="S4" s="16" t="s">
        <v>78</v>
      </c>
      <c r="T4" s="18" t="s">
        <v>477</v>
      </c>
      <c r="U4" s="36" t="s">
        <v>478</v>
      </c>
      <c r="V4" s="37"/>
      <c r="W4" s="38"/>
    </row>
    <row r="5" s="4" customFormat="1" ht="60" customHeight="1" spans="1:23">
      <c r="A5" s="21" t="s">
        <v>481</v>
      </c>
      <c r="B5" s="21">
        <f t="shared" ref="B5:H5" si="0">SUM(B6:B13)</f>
        <v>76</v>
      </c>
      <c r="C5" s="22">
        <f t="shared" si="0"/>
        <v>129564.56</v>
      </c>
      <c r="D5" s="21">
        <f t="shared" si="0"/>
        <v>41</v>
      </c>
      <c r="E5" s="22">
        <f t="shared" si="0"/>
        <v>55019.55</v>
      </c>
      <c r="F5" s="23">
        <f>E5/C5</f>
        <v>0.424649688155465</v>
      </c>
      <c r="G5" s="21">
        <f t="shared" si="0"/>
        <v>3</v>
      </c>
      <c r="H5" s="22">
        <f t="shared" si="0"/>
        <v>8088</v>
      </c>
      <c r="I5" s="23">
        <f>H5/C5</f>
        <v>0.062424477804733</v>
      </c>
      <c r="J5" s="21">
        <f t="shared" ref="J5:N5" si="1">SUM(J6:J13)</f>
        <v>30</v>
      </c>
      <c r="K5" s="22">
        <f t="shared" si="1"/>
        <v>64147.01</v>
      </c>
      <c r="L5" s="23">
        <f>K5/C5</f>
        <v>0.495096884518421</v>
      </c>
      <c r="M5" s="21">
        <f t="shared" si="1"/>
        <v>0</v>
      </c>
      <c r="N5" s="22">
        <f t="shared" si="1"/>
        <v>0</v>
      </c>
      <c r="O5" s="23">
        <f>N5/C5</f>
        <v>0</v>
      </c>
      <c r="P5" s="21">
        <f>SUM(P6:P13)</f>
        <v>1</v>
      </c>
      <c r="Q5" s="22">
        <f>SUM(Q6:Q13)</f>
        <v>2010</v>
      </c>
      <c r="R5" s="23">
        <f>Q5/C5</f>
        <v>0.0155135015315917</v>
      </c>
      <c r="S5" s="21">
        <f>SUM(S6:S13)</f>
        <v>1</v>
      </c>
      <c r="T5" s="22">
        <f>SUM(T6:T13)</f>
        <v>300</v>
      </c>
      <c r="U5" s="39">
        <f>T5/C5</f>
        <v>0.0023154479897898</v>
      </c>
      <c r="V5" s="21">
        <f>SUM(V6:V13)</f>
        <v>0</v>
      </c>
      <c r="W5" s="22">
        <f>SUM(W6:W13)</f>
        <v>0</v>
      </c>
    </row>
    <row r="6" s="5" customFormat="1" ht="48" customHeight="1" spans="1:23">
      <c r="A6" s="24" t="s">
        <v>482</v>
      </c>
      <c r="B6" s="25"/>
      <c r="C6" s="26"/>
      <c r="D6" s="24"/>
      <c r="E6" s="27"/>
      <c r="F6" s="28"/>
      <c r="G6" s="24"/>
      <c r="H6" s="27"/>
      <c r="I6" s="28"/>
      <c r="J6" s="24"/>
      <c r="K6" s="27"/>
      <c r="L6" s="28"/>
      <c r="M6" s="24"/>
      <c r="N6" s="27"/>
      <c r="O6" s="28"/>
      <c r="P6" s="24"/>
      <c r="Q6" s="27"/>
      <c r="R6" s="28"/>
      <c r="S6" s="24"/>
      <c r="T6" s="27"/>
      <c r="U6" s="40"/>
      <c r="V6" s="24"/>
      <c r="W6" s="27"/>
    </row>
    <row r="7" s="5" customFormat="1" ht="48" customHeight="1" spans="1:23">
      <c r="A7" s="24" t="s">
        <v>483</v>
      </c>
      <c r="B7" s="25"/>
      <c r="C7" s="26"/>
      <c r="D7" s="24"/>
      <c r="E7" s="27"/>
      <c r="F7" s="28"/>
      <c r="G7" s="24"/>
      <c r="H7" s="27"/>
      <c r="I7" s="28"/>
      <c r="J7" s="24"/>
      <c r="K7" s="27"/>
      <c r="L7" s="28"/>
      <c r="M7" s="24"/>
      <c r="N7" s="27"/>
      <c r="O7" s="28"/>
      <c r="P7" s="24"/>
      <c r="Q7" s="27"/>
      <c r="R7" s="28"/>
      <c r="S7" s="24"/>
      <c r="T7" s="27"/>
      <c r="U7" s="40"/>
      <c r="V7" s="24"/>
      <c r="W7" s="27"/>
    </row>
    <row r="8" s="5" customFormat="1" ht="48" customHeight="1" spans="1:23">
      <c r="A8" s="24" t="s">
        <v>484</v>
      </c>
      <c r="B8" s="25"/>
      <c r="C8" s="26"/>
      <c r="D8" s="24"/>
      <c r="E8" s="27"/>
      <c r="F8" s="28"/>
      <c r="G8" s="24"/>
      <c r="H8" s="27"/>
      <c r="I8" s="28"/>
      <c r="J8" s="24"/>
      <c r="K8" s="27"/>
      <c r="L8" s="28"/>
      <c r="M8" s="24"/>
      <c r="N8" s="27"/>
      <c r="O8" s="28"/>
      <c r="P8" s="24"/>
      <c r="Q8" s="27"/>
      <c r="R8" s="28"/>
      <c r="S8" s="24"/>
      <c r="T8" s="27"/>
      <c r="U8" s="40"/>
      <c r="V8" s="24"/>
      <c r="W8" s="27"/>
    </row>
    <row r="9" s="5" customFormat="1" ht="48" customHeight="1" spans="1:23">
      <c r="A9" s="24" t="s">
        <v>79</v>
      </c>
      <c r="B9" s="29">
        <f>D9+G9+J9+P9+S9</f>
        <v>76</v>
      </c>
      <c r="C9" s="29">
        <f>E9+H9+K9+Q9+T9</f>
        <v>129564.56</v>
      </c>
      <c r="D9" s="30">
        <v>41</v>
      </c>
      <c r="E9" s="31">
        <v>55019.55</v>
      </c>
      <c r="F9" s="28">
        <f>E9/C9</f>
        <v>0.424649688155465</v>
      </c>
      <c r="G9" s="30">
        <v>3</v>
      </c>
      <c r="H9" s="32">
        <v>8088</v>
      </c>
      <c r="I9" s="28">
        <f>H9/C9</f>
        <v>0.062424477804733</v>
      </c>
      <c r="J9" s="30">
        <v>30</v>
      </c>
      <c r="K9" s="31">
        <v>64147.01</v>
      </c>
      <c r="L9" s="28">
        <f>K9/C9</f>
        <v>0.495096884518421</v>
      </c>
      <c r="M9" s="30"/>
      <c r="N9" s="32"/>
      <c r="O9" s="28"/>
      <c r="P9" s="30">
        <v>1</v>
      </c>
      <c r="Q9" s="32">
        <v>2010</v>
      </c>
      <c r="R9" s="28">
        <f>Q9/C9</f>
        <v>0.0155135015315917</v>
      </c>
      <c r="S9" s="30">
        <v>1</v>
      </c>
      <c r="T9" s="32">
        <v>300</v>
      </c>
      <c r="U9" s="40">
        <f>T9/C9</f>
        <v>0.0023154479897898</v>
      </c>
      <c r="V9" s="41"/>
      <c r="W9" s="32"/>
    </row>
    <row r="10" s="5" customFormat="1" ht="48" customHeight="1" spans="1:23">
      <c r="A10" s="24" t="s">
        <v>485</v>
      </c>
      <c r="B10" s="25"/>
      <c r="C10" s="26"/>
      <c r="D10" s="24"/>
      <c r="E10" s="27"/>
      <c r="F10" s="28"/>
      <c r="G10" s="24"/>
      <c r="H10" s="27"/>
      <c r="I10" s="28"/>
      <c r="J10" s="24"/>
      <c r="K10" s="27"/>
      <c r="L10" s="28"/>
      <c r="M10" s="24"/>
      <c r="N10" s="27"/>
      <c r="O10" s="28"/>
      <c r="P10" s="24"/>
      <c r="Q10" s="27"/>
      <c r="R10" s="28"/>
      <c r="S10" s="24"/>
      <c r="T10" s="27"/>
      <c r="U10" s="40"/>
      <c r="V10" s="24"/>
      <c r="W10" s="27"/>
    </row>
    <row r="11" s="5" customFormat="1" ht="48" customHeight="1" spans="1:23">
      <c r="A11" s="24" t="s">
        <v>486</v>
      </c>
      <c r="B11" s="25"/>
      <c r="C11" s="26"/>
      <c r="D11" s="24"/>
      <c r="E11" s="27"/>
      <c r="F11" s="28"/>
      <c r="G11" s="24"/>
      <c r="H11" s="27"/>
      <c r="I11" s="28"/>
      <c r="J11" s="24"/>
      <c r="K11" s="27"/>
      <c r="L11" s="28"/>
      <c r="M11" s="24"/>
      <c r="N11" s="27"/>
      <c r="O11" s="28"/>
      <c r="P11" s="24"/>
      <c r="Q11" s="27"/>
      <c r="R11" s="28"/>
      <c r="S11" s="24"/>
      <c r="T11" s="27"/>
      <c r="U11" s="40"/>
      <c r="V11" s="24"/>
      <c r="W11" s="27"/>
    </row>
    <row r="12" s="5" customFormat="1" ht="48" customHeight="1" spans="1:23">
      <c r="A12" s="24" t="s">
        <v>487</v>
      </c>
      <c r="B12" s="25"/>
      <c r="C12" s="26"/>
      <c r="D12" s="24"/>
      <c r="E12" s="27"/>
      <c r="F12" s="28"/>
      <c r="G12" s="24"/>
      <c r="H12" s="27"/>
      <c r="I12" s="28"/>
      <c r="J12" s="24"/>
      <c r="K12" s="27"/>
      <c r="L12" s="28"/>
      <c r="M12" s="24"/>
      <c r="N12" s="27"/>
      <c r="O12" s="28"/>
      <c r="P12" s="24"/>
      <c r="Q12" s="27"/>
      <c r="R12" s="28"/>
      <c r="S12" s="24"/>
      <c r="T12" s="27"/>
      <c r="U12" s="40"/>
      <c r="V12" s="24"/>
      <c r="W12" s="27"/>
    </row>
    <row r="13" s="5" customFormat="1" ht="48" customHeight="1" spans="1:23">
      <c r="A13" s="24" t="s">
        <v>488</v>
      </c>
      <c r="B13" s="25"/>
      <c r="C13" s="26"/>
      <c r="D13" s="24"/>
      <c r="E13" s="27"/>
      <c r="F13" s="28"/>
      <c r="G13" s="24"/>
      <c r="H13" s="27"/>
      <c r="I13" s="28"/>
      <c r="J13" s="24"/>
      <c r="K13" s="27"/>
      <c r="L13" s="28"/>
      <c r="M13" s="24"/>
      <c r="N13" s="27"/>
      <c r="O13" s="28"/>
      <c r="P13" s="24"/>
      <c r="Q13" s="27"/>
      <c r="R13" s="28"/>
      <c r="S13" s="24"/>
      <c r="T13" s="27"/>
      <c r="U13" s="40"/>
      <c r="V13" s="24"/>
      <c r="W13" s="27"/>
    </row>
  </sheetData>
  <mergeCells count="9">
    <mergeCell ref="A1:W1"/>
    <mergeCell ref="A2:G2"/>
    <mergeCell ref="S2:W2"/>
    <mergeCell ref="D3:U3"/>
    <mergeCell ref="A3:A4"/>
    <mergeCell ref="B3:B4"/>
    <mergeCell ref="C3:C4"/>
    <mergeCell ref="V3:V4"/>
    <mergeCell ref="W3:W4"/>
  </mergeCells>
  <pageMargins left="0.196527777777778" right="0.196527777777778" top="0.802777777777778" bottom="0.409027777777778" header="0.5" footer="0.5"/>
  <pageSetup paperSize="9" scale="7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洛浦县项目库0</vt:lpstr>
      <vt:lpstr>分类汇总表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Administrator</cp:lastModifiedBy>
  <dcterms:created xsi:type="dcterms:W3CDTF">2021-11-29T09:11:00Z</dcterms:created>
  <dcterms:modified xsi:type="dcterms:W3CDTF">2024-10-29T08:19:02Z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0FCCC012C6FB4D4F97DCACE1853B62C7</vt:lpwstr>
  </property>
  <property fmtid="{D5CDD505-2E9C-101B-9397-08002B2CF9AE}" pid="3" name="KSOProductBuildVer">
    <vt:lpwstr>2052-11.8.2.8621</vt:lpwstr>
  </property>
  <property fmtid="{D5CDD505-2E9C-101B-9397-08002B2CF9AE}" pid="4" name="KSOReadingLayout">
    <vt:bool>true</vt:bool>
  </property>
</Properties>
</file>